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filterPrivacy="1" backupFile="1" hidePivotFieldList="1" defaultThemeVersion="124226"/>
  <xr:revisionPtr revIDLastSave="110" documentId="11_16E2188780A3121D0D91CD1281956BCBA6BA4D35" xr6:coauthVersionLast="47" xr6:coauthVersionMax="47" xr10:uidLastSave="{18E3EF32-7394-49B1-8FFF-67F4C472A12E}"/>
  <bookViews>
    <workbookView xWindow="-108" yWindow="-108" windowWidth="23256" windowHeight="12576" xr2:uid="{00000000-000D-0000-FFFF-FFFF00000000}"/>
  </bookViews>
  <sheets>
    <sheet name="Souhrn" sheetId="11" r:id="rId1"/>
    <sheet name="Kotelna Ke Karlovu 3" sheetId="6" r:id="rId2"/>
    <sheet name="ZTI" sheetId="5" r:id="rId3"/>
    <sheet name="Plynovod" sheetId="8" r:id="rId4"/>
    <sheet name="Stavební práce" sheetId="9" r:id="rId5"/>
    <sheet name="MaR " sheetId="4" r:id="rId6"/>
    <sheet name="Ostatní" sheetId="1" r:id="rId7"/>
  </sheets>
  <definedNames>
    <definedName name="_xlnm._FilterDatabase" localSheetId="1" hidden="1">'Kotelna Ke Karlovu 3'!$A$2:$A$132</definedName>
    <definedName name="_xlnm._FilterDatabase" localSheetId="5" hidden="1">'MaR '!$A$2:$A$14</definedName>
    <definedName name="_xlnm._FilterDatabase" localSheetId="6" hidden="1">Ostatní!$A$2:$A$87</definedName>
    <definedName name="_xlnm._FilterDatabase" localSheetId="3" hidden="1">Plynovod!$A$2:$A$58</definedName>
    <definedName name="_xlnm._FilterDatabase" localSheetId="4" hidden="1">'Stavební práce'!$A$2:$A$25</definedName>
    <definedName name="_xlnm._FilterDatabase" localSheetId="2" hidden="1">ZTI!$A$2:$A$45</definedName>
    <definedName name="_xlnm.Print_Area" localSheetId="1">'Kotelna Ke Karlovu 3'!$B$2:$G$132</definedName>
    <definedName name="_xlnm.Print_Area" localSheetId="5">'MaR '!$B$2:$H$14</definedName>
    <definedName name="_xlnm.Print_Area" localSheetId="6">Ostatní!$B$2:$G$86</definedName>
    <definedName name="_xlnm.Print_Area" localSheetId="3">Plynovod!$B$2:$G$58</definedName>
    <definedName name="_xlnm.Print_Area" localSheetId="4">'Stavební práce'!$B$2:$G$24</definedName>
    <definedName name="_xlnm.Print_Area" localSheetId="2">ZTI!$A$2:$G$45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1" l="1"/>
  <c r="D7" i="11"/>
  <c r="D36" i="11" s="1"/>
  <c r="D34" i="11"/>
  <c r="D17" i="11"/>
  <c r="F128" i="6"/>
  <c r="F127" i="6"/>
  <c r="F126" i="6"/>
  <c r="F125" i="6"/>
  <c r="F124" i="6"/>
  <c r="F123" i="6"/>
  <c r="F122" i="6"/>
  <c r="F121" i="6"/>
  <c r="F120" i="6"/>
  <c r="F119" i="6"/>
  <c r="F118" i="6"/>
  <c r="F117" i="6"/>
  <c r="F116" i="6"/>
  <c r="F115" i="6"/>
  <c r="F114" i="6"/>
  <c r="F113" i="6"/>
  <c r="F112" i="6"/>
  <c r="F111" i="6"/>
  <c r="F110" i="6"/>
  <c r="F109" i="6"/>
  <c r="F108" i="6"/>
  <c r="F107" i="6"/>
  <c r="F106" i="6"/>
  <c r="F105" i="6"/>
  <c r="F104" i="6"/>
  <c r="F103" i="6"/>
  <c r="F102" i="6"/>
  <c r="F101" i="6"/>
  <c r="F95" i="6"/>
  <c r="F94" i="6"/>
  <c r="F93" i="6"/>
  <c r="F92" i="6"/>
  <c r="F91" i="6"/>
  <c r="F90" i="6"/>
  <c r="F89" i="6"/>
  <c r="F88" i="6"/>
  <c r="F87" i="6"/>
  <c r="F86" i="6"/>
  <c r="F85" i="6"/>
  <c r="F84" i="6"/>
  <c r="F82" i="6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39" i="6"/>
  <c r="F38" i="6"/>
  <c r="F37" i="6"/>
  <c r="F36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D37" i="11" l="1"/>
  <c r="D38" i="11" s="1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19" i="6"/>
  <c r="A20" i="6"/>
  <c r="A21" i="6"/>
  <c r="A22" i="6"/>
  <c r="A23" i="6"/>
  <c r="A24" i="6"/>
  <c r="D46" i="6" l="1"/>
  <c r="F46" i="6" s="1"/>
  <c r="D100" i="6"/>
  <c r="F100" i="6" s="1"/>
  <c r="A13" i="6" l="1"/>
  <c r="A12" i="1" l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132" i="6" l="1"/>
  <c r="A44" i="6" l="1"/>
  <c r="A40" i="6" l="1"/>
  <c r="D35" i="1" l="1"/>
  <c r="D43" i="1"/>
  <c r="D27" i="1" l="1"/>
  <c r="D8" i="1"/>
  <c r="A14" i="4" l="1"/>
  <c r="E96" i="6" l="1"/>
  <c r="E97" i="6"/>
  <c r="E98" i="6"/>
  <c r="E129" i="6"/>
  <c r="E130" i="6"/>
  <c r="E35" i="5"/>
  <c r="E85" i="1"/>
  <c r="D48" i="1" l="1"/>
  <c r="A48" i="1" s="1"/>
  <c r="D53" i="1"/>
  <c r="D57" i="1"/>
  <c r="D65" i="1"/>
  <c r="D72" i="1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D4" i="9"/>
  <c r="A4" i="9" l="1"/>
  <c r="A87" i="1" l="1"/>
  <c r="A86" i="1"/>
  <c r="A7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72" i="1"/>
  <c r="A66" i="1"/>
  <c r="A67" i="1"/>
  <c r="A68" i="1"/>
  <c r="A69" i="1"/>
  <c r="A70" i="1"/>
  <c r="A58" i="1"/>
  <c r="A59" i="1"/>
  <c r="A60" i="1"/>
  <c r="A61" i="1"/>
  <c r="A62" i="1"/>
  <c r="A63" i="1"/>
  <c r="A64" i="1"/>
  <c r="A54" i="1"/>
  <c r="A55" i="1"/>
  <c r="A56" i="1"/>
  <c r="A52" i="1"/>
  <c r="A49" i="1"/>
  <c r="A50" i="1"/>
  <c r="A51" i="1"/>
  <c r="A44" i="1"/>
  <c r="A45" i="1"/>
  <c r="A46" i="1"/>
  <c r="A36" i="1"/>
  <c r="A37" i="1"/>
  <c r="A38" i="1"/>
  <c r="A39" i="1"/>
  <c r="A40" i="1"/>
  <c r="A41" i="1"/>
  <c r="A47" i="1"/>
  <c r="A35" i="1"/>
  <c r="A28" i="1"/>
  <c r="A29" i="1"/>
  <c r="A30" i="1"/>
  <c r="A31" i="1"/>
  <c r="A32" i="1"/>
  <c r="A33" i="1"/>
  <c r="A27" i="1"/>
  <c r="A71" i="1" l="1"/>
  <c r="A53" i="1"/>
  <c r="A65" i="1"/>
  <c r="A57" i="1"/>
  <c r="A43" i="1"/>
  <c r="A42" i="1"/>
  <c r="A34" i="1"/>
  <c r="A57" i="8"/>
  <c r="A56" i="8"/>
  <c r="A55" i="8"/>
  <c r="A54" i="8"/>
  <c r="A53" i="8"/>
  <c r="D52" i="8"/>
  <c r="A58" i="8" s="1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D21" i="8"/>
  <c r="A51" i="8" s="1"/>
  <c r="A19" i="8"/>
  <c r="A18" i="8"/>
  <c r="A17" i="8"/>
  <c r="A16" i="8"/>
  <c r="A15" i="8"/>
  <c r="A14" i="8"/>
  <c r="A13" i="8"/>
  <c r="A12" i="8"/>
  <c r="A11" i="8"/>
  <c r="A10" i="8"/>
  <c r="A9" i="8"/>
  <c r="A8" i="8"/>
  <c r="A7" i="8"/>
  <c r="A6" i="8"/>
  <c r="A5" i="8"/>
  <c r="D4" i="8"/>
  <c r="A20" i="8" s="1"/>
  <c r="A21" i="8" l="1"/>
  <c r="A4" i="8"/>
  <c r="A52" i="8"/>
  <c r="A37" i="5" l="1"/>
  <c r="A38" i="5"/>
  <c r="A39" i="5"/>
  <c r="A40" i="5"/>
  <c r="A41" i="5"/>
  <c r="A42" i="5"/>
  <c r="A43" i="5"/>
  <c r="A44" i="5"/>
  <c r="D36" i="5"/>
  <c r="A45" i="5" s="1"/>
  <c r="A119" i="6"/>
  <c r="A120" i="6"/>
  <c r="A121" i="6"/>
  <c r="A122" i="6"/>
  <c r="A123" i="6"/>
  <c r="A124" i="6"/>
  <c r="A125" i="6"/>
  <c r="A126" i="6"/>
  <c r="A127" i="6"/>
  <c r="A128" i="6"/>
  <c r="A129" i="6"/>
  <c r="A130" i="6"/>
  <c r="A131" i="6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16" i="6"/>
  <c r="A117" i="6"/>
  <c r="A118" i="6"/>
  <c r="A100" i="6"/>
  <c r="A36" i="5" l="1"/>
  <c r="A98" i="6" l="1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47" i="6"/>
  <c r="A99" i="6"/>
  <c r="A43" i="6"/>
  <c r="A42" i="6"/>
  <c r="A41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18" i="6"/>
  <c r="A17" i="6"/>
  <c r="A16" i="6"/>
  <c r="A15" i="6"/>
  <c r="A14" i="6"/>
  <c r="A12" i="6"/>
  <c r="A11" i="6"/>
  <c r="A10" i="6"/>
  <c r="A9" i="6"/>
  <c r="A8" i="6"/>
  <c r="A7" i="6"/>
  <c r="A6" i="6"/>
  <c r="A5" i="6"/>
  <c r="D4" i="6"/>
  <c r="A4" i="6" s="1"/>
  <c r="A46" i="6" l="1"/>
  <c r="A45" i="6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D15" i="5"/>
  <c r="A15" i="5" s="1"/>
  <c r="A13" i="5"/>
  <c r="A12" i="5"/>
  <c r="A11" i="5"/>
  <c r="A10" i="5"/>
  <c r="A9" i="5"/>
  <c r="A8" i="5"/>
  <c r="A7" i="5"/>
  <c r="A6" i="5"/>
  <c r="A5" i="5"/>
  <c r="D4" i="5"/>
  <c r="A4" i="5" s="1"/>
  <c r="A14" i="5" l="1"/>
  <c r="A13" i="4"/>
  <c r="A12" i="4"/>
  <c r="A11" i="4"/>
  <c r="A10" i="4"/>
  <c r="A9" i="4"/>
  <c r="A8" i="4"/>
  <c r="A7" i="4"/>
  <c r="A6" i="4"/>
  <c r="A5" i="4"/>
  <c r="E4" i="4"/>
  <c r="A4" i="4" l="1"/>
  <c r="A10" i="1" l="1"/>
  <c r="A11" i="1"/>
  <c r="A9" i="1"/>
  <c r="A26" i="1"/>
  <c r="A8" i="1" l="1"/>
  <c r="D4" i="1"/>
  <c r="A6" i="1" s="1"/>
  <c r="A5" i="1"/>
  <c r="A4" i="1" l="1"/>
  <c r="F77" i="1" l="1"/>
  <c r="F74" i="1"/>
  <c r="F79" i="1"/>
  <c r="F80" i="1"/>
  <c r="E18" i="9"/>
  <c r="F10" i="9"/>
  <c r="F12" i="9"/>
  <c r="F24" i="9"/>
  <c r="F16" i="9"/>
  <c r="E17" i="9"/>
  <c r="F17" i="9" s="1"/>
  <c r="F55" i="8"/>
  <c r="F56" i="8"/>
  <c r="F57" i="8"/>
  <c r="F47" i="8"/>
  <c r="F43" i="8"/>
  <c r="F48" i="8"/>
  <c r="F45" i="8"/>
  <c r="F46" i="8"/>
  <c r="F31" i="8"/>
  <c r="F27" i="8"/>
  <c r="F28" i="8"/>
  <c r="F32" i="8"/>
  <c r="F39" i="8"/>
  <c r="F33" i="8"/>
  <c r="E22" i="8"/>
  <c r="F26" i="8"/>
  <c r="E29" i="8"/>
  <c r="F42" i="5"/>
  <c r="F38" i="5"/>
  <c r="F44" i="5"/>
  <c r="F22" i="5"/>
  <c r="F34" i="5"/>
  <c r="F17" i="5"/>
  <c r="F31" i="5"/>
  <c r="F23" i="5"/>
  <c r="F19" i="5"/>
  <c r="F20" i="5"/>
  <c r="F16" i="5"/>
  <c r="F26" i="5"/>
  <c r="F28" i="5"/>
  <c r="F32" i="5"/>
  <c r="F29" i="5"/>
  <c r="F9" i="5"/>
  <c r="F5" i="5"/>
  <c r="F11" i="5"/>
  <c r="F8" i="5"/>
  <c r="E83" i="6"/>
  <c r="F17" i="8"/>
  <c r="E35" i="6"/>
  <c r="F35" i="6" s="1"/>
  <c r="F8" i="8"/>
  <c r="F10" i="8"/>
  <c r="F11" i="8"/>
  <c r="F15" i="8"/>
  <c r="F18" i="8"/>
  <c r="F7" i="8"/>
  <c r="F19" i="8"/>
  <c r="F9" i="8"/>
  <c r="F5" i="1"/>
  <c r="F13" i="8"/>
  <c r="F14" i="8"/>
  <c r="G7" i="4"/>
  <c r="G9" i="4"/>
  <c r="G11" i="4"/>
  <c r="G13" i="4"/>
  <c r="G5" i="4"/>
  <c r="F44" i="1"/>
  <c r="F45" i="1"/>
  <c r="F66" i="1"/>
  <c r="E44" i="6"/>
  <c r="F44" i="6" s="1"/>
  <c r="E40" i="6"/>
  <c r="F40" i="6" s="1"/>
  <c r="E43" i="6"/>
  <c r="E41" i="6"/>
  <c r="F41" i="6" s="1"/>
  <c r="E42" i="6"/>
  <c r="F42" i="6" s="1"/>
  <c r="E131" i="6"/>
  <c r="F10" i="1"/>
  <c r="F69" i="1"/>
  <c r="F70" i="1"/>
  <c r="E51" i="1"/>
  <c r="F40" i="1"/>
  <c r="E33" i="1"/>
  <c r="F33" i="1" s="1"/>
  <c r="F31" i="1"/>
  <c r="F32" i="1"/>
  <c r="F29" i="1"/>
  <c r="F30" i="1"/>
  <c r="F28" i="1"/>
  <c r="F35" i="5"/>
  <c r="F96" i="6"/>
  <c r="F98" i="6"/>
  <c r="F97" i="6"/>
  <c r="F85" i="1"/>
  <c r="F59" i="1"/>
  <c r="F78" i="1" l="1"/>
  <c r="F62" i="1"/>
  <c r="F82" i="1"/>
  <c r="F63" i="1"/>
  <c r="F75" i="1"/>
  <c r="F58" i="1"/>
  <c r="F50" i="8"/>
  <c r="F6" i="9"/>
  <c r="F81" i="1"/>
  <c r="F49" i="1"/>
  <c r="F17" i="1"/>
  <c r="F20" i="9"/>
  <c r="F16" i="1"/>
  <c r="F14" i="1"/>
  <c r="F25" i="1"/>
  <c r="F12" i="1"/>
  <c r="F15" i="1"/>
  <c r="F22" i="1"/>
  <c r="F21" i="1"/>
  <c r="F24" i="1"/>
  <c r="F20" i="1"/>
  <c r="F53" i="8"/>
  <c r="F23" i="1"/>
  <c r="F36" i="8"/>
  <c r="F22" i="9"/>
  <c r="F25" i="8"/>
  <c r="F24" i="8"/>
  <c r="F30" i="8"/>
  <c r="F41" i="8"/>
  <c r="F37" i="8"/>
  <c r="F29" i="8"/>
  <c r="F38" i="8"/>
  <c r="F39" i="5"/>
  <c r="F40" i="5"/>
  <c r="F33" i="5"/>
  <c r="F25" i="5"/>
  <c r="F10" i="5"/>
  <c r="F5" i="8"/>
  <c r="F16" i="8"/>
  <c r="F12" i="8"/>
  <c r="F6" i="8"/>
  <c r="F54" i="1"/>
  <c r="F55" i="1"/>
  <c r="F43" i="6"/>
  <c r="F13" i="1"/>
  <c r="F18" i="1"/>
  <c r="F19" i="1"/>
  <c r="F131" i="6"/>
  <c r="G12" i="4"/>
  <c r="F50" i="1"/>
  <c r="F37" i="1"/>
  <c r="F40" i="8"/>
  <c r="F67" i="1"/>
  <c r="F39" i="1"/>
  <c r="F43" i="5"/>
  <c r="F46" i="1"/>
  <c r="F15" i="9"/>
  <c r="F5" i="9"/>
  <c r="F73" i="1"/>
  <c r="F7" i="5"/>
  <c r="F44" i="8"/>
  <c r="F27" i="5"/>
  <c r="F23" i="8"/>
  <c r="F34" i="8"/>
  <c r="F21" i="5"/>
  <c r="G10" i="4"/>
  <c r="F30" i="5"/>
  <c r="F54" i="8"/>
  <c r="F76" i="1"/>
  <c r="F8" i="9"/>
  <c r="F49" i="8"/>
  <c r="F129" i="6"/>
  <c r="F37" i="5"/>
  <c r="F6" i="5"/>
  <c r="F130" i="6"/>
  <c r="F84" i="1"/>
  <c r="F38" i="1"/>
  <c r="F36" i="1"/>
  <c r="F35" i="8"/>
  <c r="F41" i="5"/>
  <c r="F12" i="5"/>
  <c r="F68" i="1"/>
  <c r="F18" i="5"/>
  <c r="F11" i="1"/>
  <c r="G6" i="4"/>
  <c r="F24" i="5"/>
  <c r="F60" i="1"/>
  <c r="F83" i="6"/>
  <c r="F22" i="8"/>
  <c r="F13" i="5"/>
  <c r="F9" i="1"/>
  <c r="F18" i="9"/>
  <c r="F61" i="1"/>
  <c r="F41" i="1"/>
  <c r="F23" i="9"/>
  <c r="F51" i="1"/>
  <c r="G8" i="4"/>
  <c r="F13" i="9"/>
  <c r="F83" i="1"/>
  <c r="G4" i="8" l="1"/>
  <c r="G21" i="8"/>
  <c r="G15" i="5"/>
  <c r="G36" i="5"/>
  <c r="G65" i="1"/>
  <c r="G46" i="6"/>
  <c r="G35" i="1"/>
  <c r="G43" i="1"/>
  <c r="H4" i="4"/>
  <c r="G4" i="1"/>
  <c r="G100" i="6"/>
  <c r="G4" i="9"/>
  <c r="G27" i="1"/>
  <c r="G57" i="1"/>
  <c r="G52" i="8"/>
  <c r="G4" i="5"/>
  <c r="G48" i="1"/>
  <c r="G4" i="6"/>
  <c r="G72" i="1"/>
  <c r="G53" i="1"/>
  <c r="G8" i="1"/>
</calcChain>
</file>

<file path=xl/sharedStrings.xml><?xml version="1.0" encoding="utf-8"?>
<sst xmlns="http://schemas.openxmlformats.org/spreadsheetml/2006/main" count="695" uniqueCount="301">
  <si>
    <t>ozn.</t>
  </si>
  <si>
    <t>Položka</t>
  </si>
  <si>
    <t>Cena jednotková</t>
  </si>
  <si>
    <t>Cena celkem</t>
  </si>
  <si>
    <t>Suma část</t>
  </si>
  <si>
    <t>Množství</t>
  </si>
  <si>
    <t>Měrná jednotka</t>
  </si>
  <si>
    <t>ks</t>
  </si>
  <si>
    <t>Doprava</t>
  </si>
  <si>
    <t>Ostatní</t>
  </si>
  <si>
    <t>Měření a regulace</t>
  </si>
  <si>
    <t>DN50 (2")</t>
  </si>
  <si>
    <t>DN200</t>
  </si>
  <si>
    <t>Uvedení do provozu</t>
  </si>
  <si>
    <t>kpl</t>
  </si>
  <si>
    <t>Periferie</t>
  </si>
  <si>
    <t>Řídící systém</t>
  </si>
  <si>
    <t>m</t>
  </si>
  <si>
    <t>Stěhování kotlů výtahem</t>
  </si>
  <si>
    <t>typ</t>
  </si>
  <si>
    <t>Aplikační SW, instalace a odladění</t>
  </si>
  <si>
    <t>Rozváděče</t>
  </si>
  <si>
    <t>Režijní náklady, doprava</t>
  </si>
  <si>
    <t>Odvoz a likvidace odpadu</t>
  </si>
  <si>
    <t>Úklidové práce po instalaci</t>
  </si>
  <si>
    <t>Mezipřírubová klapka KSB BOAX- B DN125</t>
  </si>
  <si>
    <t>Návarek závitový</t>
  </si>
  <si>
    <t>kotevní materiál</t>
  </si>
  <si>
    <t>nátěry - základová barva</t>
  </si>
  <si>
    <t>nátěr - vrchní barva</t>
  </si>
  <si>
    <t>potrubí ocelové - potrubí izolováno dle vyhlášky 193/2007Sb. - DN15</t>
  </si>
  <si>
    <t>izolace dle vyhlášky 193/2007Sb. pro potrubí ocelové DN15</t>
  </si>
  <si>
    <t>potrubí ocelové - potrubí izolováno dle vyhlášky 193/2007Sb. - DN20</t>
  </si>
  <si>
    <t>izolace dle vyhlášky 193/2007Sb. pro potrubí ocelové DN20</t>
  </si>
  <si>
    <t>potrubí ocelové - potrubí izolováno dle vyhlášky 193/2007Sb. - DN25</t>
  </si>
  <si>
    <t>izolace dle vyhlášky 193/2007Sb. pro potrubí ocelové DN25</t>
  </si>
  <si>
    <t>potrubí ocelové - potrubí izolováno dle vyhlášky 193/2007Sb. - DN32</t>
  </si>
  <si>
    <t>izolace dle vyhlášky 193/2007Sb. pro potrubí ocelové DN32</t>
  </si>
  <si>
    <t>potrubí ocelové - potrubí izolováno dle vyhlášky 193/2007Sb. - DN40</t>
  </si>
  <si>
    <t>izolace dle vyhlášky 193/2007Sb. pro potrubí ocelové DN40</t>
  </si>
  <si>
    <t>potrubí ocelové - potrubí izolováno dle vyhlášky 193/2007Sb. - DN50</t>
  </si>
  <si>
    <t>izolace dle vyhlášky 193/2007Sb. pro potrubí ocelové DN50</t>
  </si>
  <si>
    <t>potrubí ocelové - potrubí izolováno dle vyhlášky 193/2007Sb. - DN65</t>
  </si>
  <si>
    <t>izolace dle vyhlášky 193/2007Sb. pro potrubí ocelové DN65</t>
  </si>
  <si>
    <t>potrubí ocelové - potrubí izolováno dle vyhlášky 193/2007Sb. - DN80</t>
  </si>
  <si>
    <t>izolace dle vyhlášky 193/2007Sb. pro potrubí ocelové DN80</t>
  </si>
  <si>
    <t>potrubí ocelové - potrubí izolováno dle vyhlášky 193/2007Sb. - DN100</t>
  </si>
  <si>
    <t>izolace dle vyhlášky 193/2007Sb. pro potrubí ocelové DN100</t>
  </si>
  <si>
    <t>potrubí ocelové - potrubí izolováno dle vyhlášky 193/2007Sb. - DN125</t>
  </si>
  <si>
    <t>izolace dle vyhlášky 193/2007Sb. pro potrubí ocelové DN125</t>
  </si>
  <si>
    <t>potrubí ocelové - potrubí izolováno dle vyhlášky 193/2007Sb. - DN150</t>
  </si>
  <si>
    <t>izolace dle vyhlášky 193/2007Sb. pro potrubí ocelové DN150</t>
  </si>
  <si>
    <t>potrubí plastové předizolované - Rehau RAUTHERMEX 90/162</t>
  </si>
  <si>
    <t>štítky a označení potrubí</t>
  </si>
  <si>
    <t>ostatní drobný a pomocný materiál</t>
  </si>
  <si>
    <t>Montážní práce silnoproud</t>
  </si>
  <si>
    <t>Montážní práce MaR</t>
  </si>
  <si>
    <t>Výrobní dokumentace rozváděče</t>
  </si>
  <si>
    <t>vyvažovací ventil TA Hydronics STAD DN25, včetně měřících vsuvek a vypouštění</t>
  </si>
  <si>
    <t>vyvažovací ventil TA Hydronics STAD DN32, včetně měřících vsuvek a vypouštění</t>
  </si>
  <si>
    <t>vyvažovací ventil TA Hydronics STAD DN50, včetně měřících vsuvek a vypouštění</t>
  </si>
  <si>
    <t>vyvažovací ventil TA Hydronics STAF DN80, včetně měřících vsuvek a vypouštění</t>
  </si>
  <si>
    <t>vyvažovací ventil TA Hydronics STAD DN40, včetně měřících vsuvek a vypouštění</t>
  </si>
  <si>
    <t>Plynovod</t>
  </si>
  <si>
    <t>potrubí – ocelové bezešvé DN15</t>
  </si>
  <si>
    <t>potrubí – ocelové bezešvé DN20</t>
  </si>
  <si>
    <t>potrubí – ocelové bezešvé DN50</t>
  </si>
  <si>
    <t>potrubí – ocelové bezešvé DN100</t>
  </si>
  <si>
    <t>bezpečnostní rychlouzávěr ovládaný signálem MaR DN100 - membránový uzávěr BAP s řídícím elektromagnetickým ventilem bez napětí uzavřen, tlaková varianta NT</t>
  </si>
  <si>
    <t>protipříruba DN100 varná</t>
  </si>
  <si>
    <t>mezipřírubová klapka DN150, PN16, plynová</t>
  </si>
  <si>
    <t>protipříruba DN150 varná</t>
  </si>
  <si>
    <t>kulový kohout DN20, plynový, závitový</t>
  </si>
  <si>
    <t>kulový kohout DN50, plynový, závitový</t>
  </si>
  <si>
    <t>filtr plynový DN50</t>
  </si>
  <si>
    <t>vzorkovací kohout DN15, plynový, závitový</t>
  </si>
  <si>
    <t>manometrická smyčka</t>
  </si>
  <si>
    <t>Komíny a kouřovody</t>
  </si>
  <si>
    <t>Kouřovod - DN300mm - Provedení Ak vložka tl. 0,6mm přetlak jednoplášťový spalinový systém</t>
  </si>
  <si>
    <t>koleno 87° revizní DN300mm</t>
  </si>
  <si>
    <t>Měřící prvek DN300 - 250 mm do 200°C</t>
  </si>
  <si>
    <t>podpěra kouřovodu</t>
  </si>
  <si>
    <t>závěs kouřovodu stavitelný</t>
  </si>
  <si>
    <t>kouřovod DN300mm</t>
  </si>
  <si>
    <t>revizní díl přetlak DN300mm</t>
  </si>
  <si>
    <t>Kouřovod - Kaskáda DN300mm do společnédo sběrače DN350mm - Provedení Ak vložka tl. 0,6mm přetlak jednoplášťový spalinový systém</t>
  </si>
  <si>
    <t>T-kus 350/300-45°s okapničkou</t>
  </si>
  <si>
    <t>koleno 87° revizní DN350mm</t>
  </si>
  <si>
    <t>koleno 45° DN350mm</t>
  </si>
  <si>
    <t>Prodloužení 200 mm s vertikálním a horizontálním odvodem kondenzátu</t>
  </si>
  <si>
    <t>Roura-rozšíření DN300mm - DN350mm</t>
  </si>
  <si>
    <t>kouřovod DN350mm</t>
  </si>
  <si>
    <t>odvodňovací díl kondenzátu DN350mm</t>
  </si>
  <si>
    <t>revizní a čistící díl přetlak DN350mm</t>
  </si>
  <si>
    <t>požární izolace kouřovodu DN350, minerální vlna s Al polepem EI60</t>
  </si>
  <si>
    <t>spojovací materiál + chemická kotva</t>
  </si>
  <si>
    <t>montáž z lešení  výška podlahy 3,2m</t>
  </si>
  <si>
    <t>Vložkování komína -  Ak vložka DN350 tl. 0,6mm přetlak jednoplášťový spalinový systém</t>
  </si>
  <si>
    <t>odvod kondenzátu DN350mm 0,5mm</t>
  </si>
  <si>
    <t>revizní díl přetlak DN350mm</t>
  </si>
  <si>
    <t>patní koleno vyztužené DN350mm, s podpěrou</t>
  </si>
  <si>
    <t>upevňovací spojka</t>
  </si>
  <si>
    <t>komínová vložka DN350mm</t>
  </si>
  <si>
    <t>Límec vnější průměr 650mm</t>
  </si>
  <si>
    <t>montáž komínů, výšková práce s jištěním</t>
  </si>
  <si>
    <t>Vytápění zdroj - zařízení a armatury ( armatury včetně protišroubení a protipřírub )</t>
  </si>
  <si>
    <t>plynový stacionární kondenzační kotel s nerezovým výměníkem 580kW-80/60°C včetně výstroje - Hoval UltraGas 2 - 620</t>
  </si>
  <si>
    <t>kotlová regulační jednotka pro řízení nadřazeným systémem MaR</t>
  </si>
  <si>
    <t>neutralizační box pro neutralizaci kondenzátu Hoval HNB-800 vč náplně</t>
  </si>
  <si>
    <t>automatická úpravna vody - parametry vody dle pokynů výrobce kotle ( AVDK1000 )</t>
  </si>
  <si>
    <t>akumulační nádoba topné vody - objem 1100L - Regulus PS1100N+, včetně izolace</t>
  </si>
  <si>
    <t>akumulační ohřívák TUV - objem 853L - Regulus R2BC 1000, včetně izolace</t>
  </si>
  <si>
    <t>anoda elektronická pro zásobníky Regulus R2BC 1000</t>
  </si>
  <si>
    <t>elektrická topná vožka 9kW pro zásobník Regulus R2BC 1000 - ETT-P</t>
  </si>
  <si>
    <t>oběhové čerpadlo s plynulou regulací otáček Grundfos Magna3 25-60</t>
  </si>
  <si>
    <t>připojovací protišroubení k čerpadlu DN25</t>
  </si>
  <si>
    <t>hydraulická uzavírací klapka Hoval DN100, včetně pohonu</t>
  </si>
  <si>
    <t>bezpečnostní mezipřírubová armatura pro kotle nad 300kW -  výstup - Hoval DN100</t>
  </si>
  <si>
    <t>sada bezpečnostní armatury pro kotle nad 300kW Hoval</t>
  </si>
  <si>
    <t>pojistný ventil DN50/400kPa</t>
  </si>
  <si>
    <t>kulový kohout vypouštěcí DN15</t>
  </si>
  <si>
    <t>kulový kohout uzavírací DN20, typ R910</t>
  </si>
  <si>
    <t>kulový kohout uzavírací DN32, typ R910</t>
  </si>
  <si>
    <t>kulový kohout uzavírací DN50, typ R910</t>
  </si>
  <si>
    <t>mezipřírubová klapka uzavírací DN80, KSB BOAX-B</t>
  </si>
  <si>
    <t>mezipřírubová klapka uzavírací DN100, KSB BOAX-B</t>
  </si>
  <si>
    <t>mezipřírubová klapka uzavírací DN125, KSB BOAX-B</t>
  </si>
  <si>
    <t>mezipřírubová klapka uzavírací DN150, KSB BOAX-B</t>
  </si>
  <si>
    <t>přímá uzavírací klapka DN150, kvs=40,0m3/h - detailní specifikace - viz MaR</t>
  </si>
  <si>
    <t>odvzdušňovací ventil DN15</t>
  </si>
  <si>
    <t>zpětný ventil DN50</t>
  </si>
  <si>
    <t>zpětná klapka DN100</t>
  </si>
  <si>
    <t>zpětná klapka DN125</t>
  </si>
  <si>
    <t>filtr DN50</t>
  </si>
  <si>
    <t>tepelné izolace armatur dle vyhlášky 193/2007Sb.</t>
  </si>
  <si>
    <t>teploměr, včetně jímky 100mm</t>
  </si>
  <si>
    <t>manometr, včetně jímky a uzávěru</t>
  </si>
  <si>
    <t>jímka pro teplotní čidlo ( čidlo dodavkou MaR ) - jimka 100mm, pripojeni G1/2"</t>
  </si>
  <si>
    <t>jímka pro tlakové čidlo ( čidlo dodavkou MaR ) - jimka 100mm, pripojeni G1/2"</t>
  </si>
  <si>
    <t>Vytápění rozdělovač Ke Karlovu 3 - zařízení a armatury ( armatury včetně protišroubení a protipřírub )</t>
  </si>
  <si>
    <t>oběhové čerpadlo s plynulou regulací otáček Grundfos Magna1 25-80</t>
  </si>
  <si>
    <t>oběhové čerpadlo s plynulou regulací otáček Grundfos Magna3 25-120</t>
  </si>
  <si>
    <t>oběhové čerpadlo s plynulou regulací otáček Grundfos Magna3 32-120</t>
  </si>
  <si>
    <t>oběhové čerpadlo s plynulou regulací otáček Grundfos Magna3 32-120F</t>
  </si>
  <si>
    <t>oběhové čerpadlo s plynulou regulací otáček Grundfos Magna3 40-120F ( stávající do nové pozice )</t>
  </si>
  <si>
    <t>oběhové čerpadlo s plynulou regulací otáček Grundfos Magna3 65-100F</t>
  </si>
  <si>
    <t>připojovací protišroubení k čerpadlu DN32</t>
  </si>
  <si>
    <t>připojovací protipříruba k čerpadlu DN32</t>
  </si>
  <si>
    <t>připojovací protipříruba k čerpadlu DN40</t>
  </si>
  <si>
    <t>připojovací protipříruba k čerpadlu DN65</t>
  </si>
  <si>
    <t>kulový kohout uzavírací DN40, typ R910</t>
  </si>
  <si>
    <t>trojcestný reguační ventil DN20, kvs=4,0m3/h - detailní specifikace - viz MaR</t>
  </si>
  <si>
    <t>trojcestný reguační ventil DN32, kvs=10,0m3/h - detailní specifikace - viz MaR</t>
  </si>
  <si>
    <t>trojcestný reguační ventil DN32, kvs=16,0m3/h - detailní specifikace - viz MaR</t>
  </si>
  <si>
    <t>přímý uzavírací kohout DN25, kvs=16,0m3/h - detailní specifikace - viz MaR</t>
  </si>
  <si>
    <t>přímý uzavírací kohout DN32, kvs=16,0m3/h - detailní specifikace - viz MaR</t>
  </si>
  <si>
    <t>zpětný ventil DN32</t>
  </si>
  <si>
    <t>zpětný ventil DN40</t>
  </si>
  <si>
    <t>filtr DN32</t>
  </si>
  <si>
    <t>filtr DN40</t>
  </si>
  <si>
    <t>filtr DN100</t>
  </si>
  <si>
    <t>filtr DN125</t>
  </si>
  <si>
    <t>měřič tepla Qp25,0 - DN65 - Kamstrup Ultraflow</t>
  </si>
  <si>
    <t xml:space="preserve">pár teplotních čidel pro měřič tepla, 100 mm, Ø 6 mm, kabel 2m </t>
  </si>
  <si>
    <t>nerezová jímka pro teplotní čidlo měřiče tepla - jimka 100mm, pripojeni G1/2"</t>
  </si>
  <si>
    <t>připojovací protikus k měřiči tepla DN65</t>
  </si>
  <si>
    <t>měřič tepla Qp3,5 - DN25 - Kamstrup Multical</t>
  </si>
  <si>
    <t>připojovací protikus k měřiči tepla DN25</t>
  </si>
  <si>
    <t>Vytápění - potrubí</t>
  </si>
  <si>
    <t>Vnitřní vodovod - rozvody</t>
  </si>
  <si>
    <t>potrubí PP-RCT PN22 - studená voda - 25x2,8mm</t>
  </si>
  <si>
    <t>izolace dle vyhlášky 193/2007Sb. pro potrubí PP-RCT PN22 - studená voda 25x2,8mm</t>
  </si>
  <si>
    <t>potrubí PP-RCT PN22 - studená voda - 50x5,6mm</t>
  </si>
  <si>
    <t>izolace dle vyhlášky 193/2007Sb. pro potrubí PP-RCT PN22 - studená voda 50x5,6mm</t>
  </si>
  <si>
    <t>potrubí PP-RCT PN22 - teplá voda - 32x3,6mm</t>
  </si>
  <si>
    <t>izolace dle vyhlášky 193/2007Sb. pro potrubí PP-RCT PN22 - teplá voda 32x3,6mm</t>
  </si>
  <si>
    <t>potrubí PP-RCT PN22 - teplá voda - 50x5,6mm</t>
  </si>
  <si>
    <t>izolace dle vyhlášky 193/2007Sb. pro potrubí PP-RCT PN22 - teplá voda 50x5,6mm</t>
  </si>
  <si>
    <t>Vnitřní vodovod - armatury včetně protišroubení</t>
  </si>
  <si>
    <t>expanzní nádoba TUV Reflex Refix DD35L</t>
  </si>
  <si>
    <t>připojovací ventil expanzní nádoby Reflex Flowjet DN25</t>
  </si>
  <si>
    <t>pojistný ventil TUV DN32/800kPa</t>
  </si>
  <si>
    <t>cirkulační čerpadlo s plynulou regulací otáček, nerezová ocel Grundfos Alpha2 25-80N</t>
  </si>
  <si>
    <t>kulový kohout uzavírací DN20</t>
  </si>
  <si>
    <t>kulový kohout uzavírací DN25</t>
  </si>
  <si>
    <t>kulový kohout uzavírací DN40</t>
  </si>
  <si>
    <t>filtr s jemným sítem FWS DN20</t>
  </si>
  <si>
    <t>potrubní oddělovač BA DN20 ( 4. třída )</t>
  </si>
  <si>
    <t>zpětný ventil DN25</t>
  </si>
  <si>
    <t>vodoměr s pulzním výstupem Qn = 1,5m3/h - studená voda</t>
  </si>
  <si>
    <t>vodoměr s pulzním výstupem Qn = 3,5m3/h - studená voda</t>
  </si>
  <si>
    <t>připojovací protišroubení vodoměrové plombovatelné DN15</t>
  </si>
  <si>
    <t>připojovací protišroubení vodoměrové plombovatelné DN32</t>
  </si>
  <si>
    <t>ostatní a pomocný materiál</t>
  </si>
  <si>
    <t>Vnitřní kanalizace</t>
  </si>
  <si>
    <t>potrubí PPR typ 3 PN10  - odpad od armatur - 40x3,7mm</t>
  </si>
  <si>
    <t>potrubí PPR typ 3 PN10  - kondenzát - 40x3,7mm</t>
  </si>
  <si>
    <t>návleková izolace proti rosení pro potrubí 40x3,7mm - Tubolit 10mm</t>
  </si>
  <si>
    <t>potrubí PPR typ 3 PN10  - kondenzát - 50x4,6mm</t>
  </si>
  <si>
    <t>čištění odvodňovacího žlabu DN150</t>
  </si>
  <si>
    <t>Vnitřní plynovod</t>
  </si>
  <si>
    <t>manometr 0-6 kPa, včetně trojcestného ventilu DN15</t>
  </si>
  <si>
    <t>požární těsnění a tmely</t>
  </si>
  <si>
    <t>nátěr - vrchní barva 2x</t>
  </si>
  <si>
    <t>Upravy povrchů vnitřní</t>
  </si>
  <si>
    <t>Oprava vápen.omítek stěn do 10 % pl. - štukových s použitím suché maltové směsi</t>
  </si>
  <si>
    <t>stavební přípomoce související s instalací komína - úprava soupouchu pro nové kondenzační kotle, úprava komínové hlavice a pod.</t>
  </si>
  <si>
    <t>Podlahy a podlahové konstrukce</t>
  </si>
  <si>
    <t>oprava stávající dlažby</t>
  </si>
  <si>
    <t>Bourání konstrukcí</t>
  </si>
  <si>
    <t xml:space="preserve">Otlučení omítek vnitřních stěn v rozsahu do 10 % </t>
  </si>
  <si>
    <t>Malby</t>
  </si>
  <si>
    <t xml:space="preserve">Penetrace podkladu nátěrem Remal 1x </t>
  </si>
  <si>
    <t xml:space="preserve">Malba Remal standard, bílá, bez penetr.,2 x </t>
  </si>
  <si>
    <t>Dokončovací konstrukce na pozemních stavbách</t>
  </si>
  <si>
    <t xml:space="preserve">Vyčištění budov o výšce podlaží do 6 m </t>
  </si>
  <si>
    <t xml:space="preserve">Čištění zametáním v místnostech a chodbách </t>
  </si>
  <si>
    <t xml:space="preserve">Vyčištění budov o výšce podlaží do 4 m </t>
  </si>
  <si>
    <t>Lešení a plošiny</t>
  </si>
  <si>
    <t xml:space="preserve">Lešení lehké pomocné, výška podlahy do 3,2m </t>
  </si>
  <si>
    <t>Přesuny suti a vybouraných hmot</t>
  </si>
  <si>
    <t xml:space="preserve">Svislá doprava suti a vybour. hmot za 1.PP nošením </t>
  </si>
  <si>
    <t>Odvoz suti a vybour. hmot na skládku</t>
  </si>
  <si>
    <t>Vnitrostaveništní doprava suti</t>
  </si>
  <si>
    <t>m2</t>
  </si>
  <si>
    <t>t</t>
  </si>
  <si>
    <t>Provizorní ohřev teplé vody</t>
  </si>
  <si>
    <t>Vytápění - demontáže a likvidace</t>
  </si>
  <si>
    <t>potrubí ocelové do DN25 - demontáž, včetně armatur a tvarovek</t>
  </si>
  <si>
    <t>tepelné izolace na potrubí do DN25 - demontáž</t>
  </si>
  <si>
    <t>potrubí ocelové do DN50 - demontáž, včetně armatur a tvarovek</t>
  </si>
  <si>
    <t>tepelné izolace na potrubí do DN50 - demontáž</t>
  </si>
  <si>
    <t>potrubí ocelové do DN100 - demontáž, včetně armatur a tvarovek</t>
  </si>
  <si>
    <t>tepelné izolace na potrubí do DN100 - demontáž</t>
  </si>
  <si>
    <t>potrubí ocelové do DN150 - demontáž, včetně armatur a tvarovek</t>
  </si>
  <si>
    <t>tepelné izolace na potrubí do DN150 - demontáž</t>
  </si>
  <si>
    <t>potrubí ocelové do DN200 - demontáž, včetně armatur a tvarovek</t>
  </si>
  <si>
    <t>tepelné izolace na potrubí do DN200 - demontáž</t>
  </si>
  <si>
    <t>kotevní systém - demontáž</t>
  </si>
  <si>
    <t>demontáž stávajících stacionárních kotlů</t>
  </si>
  <si>
    <t>demontáž stávajícího ohříváku TUV</t>
  </si>
  <si>
    <t>demontáž stávajících expanzních zařízení</t>
  </si>
  <si>
    <t>demontáž výstroje stávajícího rozdělovače Ke Karlovu 3</t>
  </si>
  <si>
    <t>revize, nátěr, opětovná izolace stávajícího rozdělovače Ke Karlovu 3</t>
  </si>
  <si>
    <t>demontáž ostatního vybavení kotelny</t>
  </si>
  <si>
    <t>Vytápění - ostatní</t>
  </si>
  <si>
    <t>Výchozí revize systému</t>
  </si>
  <si>
    <t>Tlaková zkouška systému</t>
  </si>
  <si>
    <t>Napuštění a odvzdušnění systému</t>
  </si>
  <si>
    <t>Funkční zkouška systému kotelny</t>
  </si>
  <si>
    <t>Topná zkouška systému technologie kotelny 24h</t>
  </si>
  <si>
    <t>Vodovod - demontáže a likvidace</t>
  </si>
  <si>
    <t>potrubí plastové PPR do DN25 - demontáž, včetně armatur a tvarovek</t>
  </si>
  <si>
    <t>potrubí plastové PPR do DN50 - demontáž, včetně armatur a tvarovek</t>
  </si>
  <si>
    <t>Vodovod - ostatní</t>
  </si>
  <si>
    <t>Propláchnutí systému</t>
  </si>
  <si>
    <t>Kanalizace - demontáže a likvidace</t>
  </si>
  <si>
    <t>potrubí plastové do DN75 - demontáž, včetně tvarovek</t>
  </si>
  <si>
    <t>Kanalizace - ostatní</t>
  </si>
  <si>
    <t>Zkouška těsnosti systému</t>
  </si>
  <si>
    <t>Tlaková zkouška systému PPr</t>
  </si>
  <si>
    <t>Plynovod - demontáže a likvidace</t>
  </si>
  <si>
    <t>potrubí ocelové do DN250 - demontáž, včetně armatur a tvarovek</t>
  </si>
  <si>
    <t>demontáž stávajících kouřovodů</t>
  </si>
  <si>
    <t>Plynovod - ostatní</t>
  </si>
  <si>
    <t>Zaplynění a odvzdušnění systému</t>
  </si>
  <si>
    <t>Funkční zkouška systému</t>
  </si>
  <si>
    <t>Výchozí revize kouřovodu a komínového systému</t>
  </si>
  <si>
    <t>Společné - ostatní</t>
  </si>
  <si>
    <t>Zajištění provozních řádů a manuálů vč. požární ochrany</t>
  </si>
  <si>
    <t>Koordinace a součnnost s ostatními profesemi</t>
  </si>
  <si>
    <t>Požární dozor během provádění montážních prací</t>
  </si>
  <si>
    <t>Požární dohled 8 hodin po ukončení prací</t>
  </si>
  <si>
    <t>Drobné stavební přípomoce</t>
  </si>
  <si>
    <t>Pomocná a montážní lešení, plošina</t>
  </si>
  <si>
    <t>Školení a zácvik personálu</t>
  </si>
  <si>
    <t>Předávací dokumentace (protokoly o zkouškách, certifikáty a prohlášení o shodě aj.)</t>
  </si>
  <si>
    <t>Dokumentace skutečného porovedení (1 papírové a digitální provedení)</t>
  </si>
  <si>
    <t>ZTI</t>
  </si>
  <si>
    <t>Stavební práce</t>
  </si>
  <si>
    <t>expanzní automat ETL - VDZ 205H20 s akumulační nádrží ELBI CP 1000L, včetně modulu pro ovládání nadřazeným systémem MaR</t>
  </si>
  <si>
    <r>
      <t>filtr magnetických nečistot Ultima RD2.3, síto 100</t>
    </r>
    <r>
      <rPr>
        <sz val="15"/>
        <color indexed="8"/>
        <rFont val="Calibri"/>
        <family val="2"/>
        <charset val="238"/>
        <scheme val="minor"/>
      </rPr>
      <t>μm, DN100, včetně izolace</t>
    </r>
  </si>
  <si>
    <t>Technologie kotelny</t>
  </si>
  <si>
    <r>
      <t xml:space="preserve">Komíny a kouřovody </t>
    </r>
    <r>
      <rPr>
        <b/>
        <sz val="15"/>
        <color theme="1"/>
        <rFont val="Calibri"/>
        <family val="2"/>
        <charset val="238"/>
        <scheme val="minor"/>
      </rPr>
      <t>celkem</t>
    </r>
  </si>
  <si>
    <t>provizorní zajištění ohřevu teplé vody během výstavby kotelny</t>
  </si>
  <si>
    <t>Soubor</t>
  </si>
  <si>
    <t>Vytápění</t>
  </si>
  <si>
    <t>Vytápění Celkem</t>
  </si>
  <si>
    <t>ZTI Celkem</t>
  </si>
  <si>
    <t>Plynovod Celkem</t>
  </si>
  <si>
    <t>Stavební práce Celkem</t>
  </si>
  <si>
    <t>Měření a regulace Celkem</t>
  </si>
  <si>
    <t>Vzduchotechnika - ostatní</t>
  </si>
  <si>
    <t>Ostatní Celkem</t>
  </si>
  <si>
    <t>CELKEM náklady bez DPH</t>
  </si>
  <si>
    <t>DPH</t>
  </si>
  <si>
    <t>CELKEM náklady s DPH</t>
  </si>
  <si>
    <t>Součet</t>
  </si>
  <si>
    <t xml:space="preserve">Vytápění zdroj - zařízení a armatury </t>
  </si>
  <si>
    <t xml:space="preserve">Vytápění rozdělovač Ke Karlovu 3 - zařízení a armatury </t>
  </si>
  <si>
    <t>Etapa I - Kotelna Ke Karlovu 3  - SOUHRN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</si>
</sst>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#,##0\ &quot;Kč&quot;;[Red]\-#,##0\ &quot;Kč&quot;"/>
    <numFmt numFmtId="164" formatCode="0.0%"/>
    <numFmt numFmtId="165" formatCode="#,##0.00\ &quot;Kč&quot;"/>
    <numFmt numFmtId="166" formatCode=";0;"/>
    <numFmt numFmtId="167" formatCode="#,##0\ &quot;Kč&quot;"/>
    <numFmt numFmtId="168" formatCode="#,##0_ ;[Red]\-#,##0\ "/>
    <numFmt numFmtId="169" formatCode="_-* #,##0.00\ &quot;Kč&quot;_-;\-* #,##0.00\ &quot;Kč&quot;_-;_-* &quot;-&quot;\ &quot;Kč&quot;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1"/>
      <color theme="10"/>
      <name val="Calibri"/>
      <family val="2"/>
      <scheme val="minor"/>
    </font>
    <font>
      <b/>
      <sz val="18"/>
      <color theme="1"/>
      <name val="Calibri"/>
      <family val="2"/>
      <charset val="238"/>
      <scheme val="minor"/>
    </font>
    <font>
      <sz val="15"/>
      <color theme="1"/>
      <name val="Calibri"/>
      <family val="2"/>
      <charset val="238"/>
      <scheme val="minor"/>
    </font>
    <font>
      <i/>
      <sz val="15"/>
      <name val="Calibri"/>
      <family val="2"/>
      <charset val="238"/>
      <scheme val="minor"/>
    </font>
    <font>
      <sz val="15"/>
      <color theme="0"/>
      <name val="Calibri"/>
      <family val="2"/>
      <charset val="238"/>
      <scheme val="minor"/>
    </font>
    <font>
      <u/>
      <sz val="15"/>
      <color theme="10"/>
      <name val="Calibri"/>
      <family val="2"/>
      <charset val="238"/>
      <scheme val="minor"/>
    </font>
    <font>
      <sz val="15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5"/>
      <color indexed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8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65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5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5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8" fontId="4" fillId="0" borderId="0" applyFont="0" applyFill="0" applyBorder="0" applyProtection="0">
      <alignment horizontal="right" vertical="center"/>
    </xf>
    <xf numFmtId="0" fontId="5" fillId="0" borderId="0" applyNumberFormat="0" applyFill="0" applyBorder="0" applyAlignment="0" applyProtection="0"/>
    <xf numFmtId="0" fontId="4" fillId="0" borderId="0"/>
    <xf numFmtId="9" fontId="14" fillId="0" borderId="0" applyFont="0" applyFill="0" applyBorder="0" applyAlignment="0" applyProtection="0"/>
  </cellStyleXfs>
  <cellXfs count="174">
    <xf numFmtId="0" fontId="0" fillId="0" borderId="0" xfId="0"/>
    <xf numFmtId="166" fontId="3" fillId="0" borderId="2" xfId="0" applyNumberFormat="1" applyFont="1" applyBorder="1" applyAlignment="1">
      <alignment horizontal="right"/>
    </xf>
    <xf numFmtId="166" fontId="3" fillId="0" borderId="1" xfId="0" applyNumberFormat="1" applyFont="1" applyBorder="1" applyAlignment="1">
      <alignment horizontal="right"/>
    </xf>
    <xf numFmtId="0" fontId="2" fillId="0" borderId="1" xfId="0" applyFont="1" applyBorder="1"/>
    <xf numFmtId="166" fontId="3" fillId="0" borderId="13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 wrapText="1"/>
    </xf>
    <xf numFmtId="167" fontId="7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10" fontId="7" fillId="0" borderId="0" xfId="0" applyNumberFormat="1" applyFont="1" applyAlignment="1">
      <alignment horizontal="center" wrapText="1"/>
    </xf>
    <xf numFmtId="0" fontId="7" fillId="0" borderId="0" xfId="0" applyFont="1"/>
    <xf numFmtId="164" fontId="7" fillId="0" borderId="0" xfId="0" applyNumberFormat="1" applyFont="1"/>
    <xf numFmtId="166" fontId="8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65" fontId="7" fillId="0" borderId="0" xfId="0" applyNumberFormat="1" applyFont="1"/>
    <xf numFmtId="10" fontId="7" fillId="0" borderId="0" xfId="0" applyNumberFormat="1" applyFont="1"/>
    <xf numFmtId="0" fontId="7" fillId="0" borderId="1" xfId="0" applyFont="1" applyBorder="1" applyAlignment="1">
      <alignment wrapText="1"/>
    </xf>
    <xf numFmtId="166" fontId="8" fillId="0" borderId="13" xfId="0" applyNumberFormat="1" applyFont="1" applyBorder="1" applyAlignment="1">
      <alignment horizontal="right"/>
    </xf>
    <xf numFmtId="167" fontId="7" fillId="0" borderId="6" xfId="0" applyNumberFormat="1" applyFont="1" applyBorder="1" applyAlignment="1">
      <alignment horizontal="center" wrapText="1"/>
    </xf>
    <xf numFmtId="166" fontId="8" fillId="0" borderId="11" xfId="0" applyNumberFormat="1" applyFont="1" applyBorder="1" applyAlignment="1">
      <alignment horizontal="right"/>
    </xf>
    <xf numFmtId="166" fontId="8" fillId="0" borderId="2" xfId="0" applyNumberFormat="1" applyFont="1" applyBorder="1" applyAlignment="1">
      <alignment horizontal="right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horizontal="center" wrapText="1"/>
    </xf>
    <xf numFmtId="0" fontId="2" fillId="0" borderId="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/>
    </xf>
    <xf numFmtId="167" fontId="7" fillId="0" borderId="9" xfId="0" applyNumberFormat="1" applyFont="1" applyBorder="1" applyAlignment="1">
      <alignment horizontal="center" vertical="center" wrapText="1"/>
    </xf>
    <xf numFmtId="167" fontId="7" fillId="0" borderId="1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7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67" fontId="7" fillId="0" borderId="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67" fontId="7" fillId="0" borderId="6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7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11" xfId="0" applyFont="1" applyBorder="1" applyAlignment="1">
      <alignment horizontal="right"/>
    </xf>
    <xf numFmtId="0" fontId="2" fillId="0" borderId="6" xfId="0" applyFont="1" applyBorder="1"/>
    <xf numFmtId="0" fontId="9" fillId="0" borderId="6" xfId="0" applyFont="1" applyBorder="1" applyAlignment="1">
      <alignment horizontal="center"/>
    </xf>
    <xf numFmtId="0" fontId="7" fillId="0" borderId="1" xfId="0" applyFont="1" applyBorder="1"/>
    <xf numFmtId="0" fontId="7" fillId="0" borderId="7" xfId="0" applyFont="1" applyBorder="1" applyAlignment="1">
      <alignment wrapText="1"/>
    </xf>
    <xf numFmtId="0" fontId="7" fillId="0" borderId="7" xfId="0" applyFont="1" applyBorder="1" applyAlignment="1">
      <alignment horizontal="center"/>
    </xf>
    <xf numFmtId="167" fontId="7" fillId="0" borderId="7" xfId="0" applyNumberFormat="1" applyFont="1" applyBorder="1" applyAlignment="1">
      <alignment horizontal="center" wrapText="1"/>
    </xf>
    <xf numFmtId="0" fontId="7" fillId="0" borderId="5" xfId="0" applyFont="1" applyBorder="1"/>
    <xf numFmtId="167" fontId="7" fillId="0" borderId="0" xfId="0" applyNumberFormat="1" applyFont="1"/>
    <xf numFmtId="0" fontId="10" fillId="0" borderId="0" xfId="2" applyFont="1"/>
    <xf numFmtId="0" fontId="6" fillId="0" borderId="5" xfId="0" applyFont="1" applyBorder="1" applyAlignment="1">
      <alignment vertical="center" wrapText="1"/>
    </xf>
    <xf numFmtId="3" fontId="11" fillId="0" borderId="14" xfId="3" applyNumberFormat="1" applyFont="1" applyBorder="1" applyAlignment="1">
      <alignment horizontal="center"/>
    </xf>
    <xf numFmtId="49" fontId="13" fillId="0" borderId="14" xfId="0" applyNumberFormat="1" applyFont="1" applyBorder="1" applyAlignment="1">
      <alignment horizontal="center" vertical="center" readingOrder="1"/>
    </xf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49" fontId="13" fillId="0" borderId="1" xfId="0" applyNumberFormat="1" applyFont="1" applyBorder="1" applyAlignment="1">
      <alignment horizontal="center" vertical="center" readingOrder="1"/>
    </xf>
    <xf numFmtId="39" fontId="13" fillId="0" borderId="1" xfId="0" applyNumberFormat="1" applyFont="1" applyBorder="1" applyAlignment="1">
      <alignment vertical="center" readingOrder="1"/>
    </xf>
    <xf numFmtId="0" fontId="1" fillId="0" borderId="1" xfId="0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167" fontId="1" fillId="0" borderId="6" xfId="0" applyNumberFormat="1" applyFont="1" applyBorder="1" applyAlignment="1">
      <alignment horizontal="center" vertical="center" wrapText="1"/>
    </xf>
    <xf numFmtId="49" fontId="12" fillId="0" borderId="14" xfId="0" applyNumberFormat="1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165" fontId="7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7" fillId="0" borderId="2" xfId="0" applyFont="1" applyBorder="1" applyAlignment="1">
      <alignment horizontal="right" vertical="center"/>
    </xf>
    <xf numFmtId="10" fontId="7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0" fontId="7" fillId="0" borderId="0" xfId="0" applyNumberFormat="1" applyFont="1" applyAlignment="1">
      <alignment horizontal="center" vertical="center" wrapText="1"/>
    </xf>
    <xf numFmtId="166" fontId="8" fillId="0" borderId="2" xfId="0" applyNumberFormat="1" applyFont="1" applyBorder="1" applyAlignment="1">
      <alignment horizontal="right" vertical="center"/>
    </xf>
    <xf numFmtId="167" fontId="7" fillId="0" borderId="4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right" vertical="center"/>
    </xf>
    <xf numFmtId="166" fontId="8" fillId="0" borderId="1" xfId="0" applyNumberFormat="1" applyFont="1" applyBorder="1" applyAlignment="1">
      <alignment horizontal="right" vertical="center"/>
    </xf>
    <xf numFmtId="166" fontId="8" fillId="0" borderId="13" xfId="0" applyNumberFormat="1" applyFont="1" applyBorder="1" applyAlignment="1">
      <alignment horizontal="right" vertical="center"/>
    </xf>
    <xf numFmtId="167" fontId="7" fillId="0" borderId="7" xfId="0" applyNumberFormat="1" applyFont="1" applyBorder="1" applyAlignment="1">
      <alignment horizontal="center" vertical="center" wrapText="1"/>
    </xf>
    <xf numFmtId="166" fontId="8" fillId="0" borderId="11" xfId="0" applyNumberFormat="1" applyFont="1" applyBorder="1" applyAlignment="1">
      <alignment horizontal="right" vertical="center"/>
    </xf>
    <xf numFmtId="0" fontId="9" fillId="0" borderId="6" xfId="0" applyFont="1" applyBorder="1" applyAlignment="1">
      <alignment horizontal="center" vertical="center"/>
    </xf>
    <xf numFmtId="166" fontId="8" fillId="0" borderId="5" xfId="0" applyNumberFormat="1" applyFont="1" applyBorder="1" applyAlignment="1">
      <alignment horizontal="right" vertical="center"/>
    </xf>
    <xf numFmtId="0" fontId="7" fillId="0" borderId="5" xfId="0" applyFont="1" applyBorder="1" applyAlignment="1">
      <alignment vertical="center" wrapText="1"/>
    </xf>
    <xf numFmtId="0" fontId="7" fillId="0" borderId="1" xfId="0" applyFont="1" applyBorder="1" applyAlignment="1">
      <alignment horizontal="right" vertical="center"/>
    </xf>
    <xf numFmtId="0" fontId="7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167" fontId="7" fillId="2" borderId="0" xfId="0" applyNumberFormat="1" applyFont="1" applyFill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167" fontId="7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167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7" fillId="0" borderId="5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166" fontId="8" fillId="0" borderId="6" xfId="0" applyNumberFormat="1" applyFont="1" applyBorder="1" applyAlignment="1">
      <alignment horizontal="right" vertical="center"/>
    </xf>
    <xf numFmtId="0" fontId="7" fillId="0" borderId="6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2" borderId="0" xfId="0" applyFont="1" applyFill="1" applyAlignment="1">
      <alignment vertical="center"/>
    </xf>
    <xf numFmtId="164" fontId="7" fillId="0" borderId="0" xfId="0" applyNumberFormat="1" applyFont="1" applyAlignment="1">
      <alignment vertical="center" wrapText="1"/>
    </xf>
    <xf numFmtId="164" fontId="7" fillId="0" borderId="0" xfId="0" applyNumberFormat="1" applyFont="1" applyAlignment="1">
      <alignment horizontal="center" vertical="center" wrapText="1"/>
    </xf>
    <xf numFmtId="168" fontId="4" fillId="0" borderId="0" xfId="1" applyFont="1">
      <alignment horizontal="right" vertical="center"/>
    </xf>
    <xf numFmtId="0" fontId="17" fillId="4" borderId="19" xfId="0" applyFont="1" applyFill="1" applyBorder="1"/>
    <xf numFmtId="0" fontId="17" fillId="4" borderId="20" xfId="0" applyFont="1" applyFill="1" applyBorder="1"/>
    <xf numFmtId="0" fontId="16" fillId="0" borderId="1" xfId="0" applyFont="1" applyBorder="1"/>
    <xf numFmtId="0" fontId="16" fillId="0" borderId="6" xfId="0" applyFont="1" applyBorder="1"/>
    <xf numFmtId="0" fontId="17" fillId="4" borderId="23" xfId="0" applyFont="1" applyFill="1" applyBorder="1"/>
    <xf numFmtId="0" fontId="19" fillId="0" borderId="15" xfId="0" applyFont="1" applyBorder="1"/>
    <xf numFmtId="0" fontId="19" fillId="0" borderId="16" xfId="0" applyFont="1" applyBorder="1"/>
    <xf numFmtId="0" fontId="19" fillId="3" borderId="15" xfId="0" applyFont="1" applyFill="1" applyBorder="1"/>
    <xf numFmtId="0" fontId="19" fillId="3" borderId="18" xfId="0" applyFont="1" applyFill="1" applyBorder="1"/>
    <xf numFmtId="0" fontId="19" fillId="0" borderId="18" xfId="0" applyFont="1" applyBorder="1"/>
    <xf numFmtId="0" fontId="19" fillId="0" borderId="24" xfId="0" applyFont="1" applyBorder="1"/>
    <xf numFmtId="3" fontId="19" fillId="0" borderId="25" xfId="0" applyNumberFormat="1" applyFont="1" applyBorder="1" applyAlignment="1">
      <alignment horizontal="center"/>
    </xf>
    <xf numFmtId="6" fontId="17" fillId="4" borderId="24" xfId="0" applyNumberFormat="1" applyFont="1" applyFill="1" applyBorder="1"/>
    <xf numFmtId="9" fontId="18" fillId="4" borderId="0" xfId="4" applyFont="1" applyFill="1" applyBorder="1" applyAlignment="1">
      <alignment horizontal="center"/>
    </xf>
    <xf numFmtId="0" fontId="19" fillId="3" borderId="26" xfId="0" applyFont="1" applyFill="1" applyBorder="1"/>
    <xf numFmtId="0" fontId="19" fillId="0" borderId="1" xfId="0" applyFont="1" applyBorder="1"/>
    <xf numFmtId="0" fontId="6" fillId="0" borderId="19" xfId="0" applyFont="1" applyBorder="1" applyAlignment="1">
      <alignment horizontal="left"/>
    </xf>
    <xf numFmtId="0" fontId="6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165" fontId="19" fillId="4" borderId="21" xfId="0" applyNumberFormat="1" applyFont="1" applyFill="1" applyBorder="1" applyAlignment="1">
      <alignment horizontal="center"/>
    </xf>
    <xf numFmtId="169" fontId="19" fillId="4" borderId="17" xfId="0" applyNumberFormat="1" applyFont="1" applyFill="1" applyBorder="1" applyAlignment="1">
      <alignment horizontal="center"/>
    </xf>
    <xf numFmtId="165" fontId="19" fillId="0" borderId="28" xfId="0" applyNumberFormat="1" applyFont="1" applyBorder="1" applyAlignment="1">
      <alignment horizontal="center"/>
    </xf>
    <xf numFmtId="165" fontId="19" fillId="0" borderId="27" xfId="0" applyNumberFormat="1" applyFont="1" applyBorder="1" applyAlignment="1">
      <alignment horizontal="center"/>
    </xf>
    <xf numFmtId="165" fontId="19" fillId="3" borderId="27" xfId="0" applyNumberFormat="1" applyFont="1" applyFill="1" applyBorder="1" applyAlignment="1">
      <alignment horizontal="center"/>
    </xf>
    <xf numFmtId="165" fontId="19" fillId="0" borderId="25" xfId="0" applyNumberFormat="1" applyFont="1" applyBorder="1" applyAlignment="1">
      <alignment horizontal="center"/>
    </xf>
    <xf numFmtId="165" fontId="7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165" fontId="7" fillId="0" borderId="6" xfId="0" applyNumberFormat="1" applyFont="1" applyBorder="1" applyAlignment="1">
      <alignment horizontal="center" vertical="center" wrapText="1"/>
    </xf>
    <xf numFmtId="165" fontId="7" fillId="0" borderId="5" xfId="0" applyNumberFormat="1" applyFont="1" applyBorder="1" applyAlignment="1">
      <alignment horizontal="center" vertical="center" wrapText="1"/>
    </xf>
    <xf numFmtId="165" fontId="7" fillId="0" borderId="4" xfId="0" applyNumberFormat="1" applyFont="1" applyBorder="1" applyAlignment="1">
      <alignment horizontal="center" vertical="center" wrapText="1"/>
    </xf>
    <xf numFmtId="165" fontId="7" fillId="0" borderId="8" xfId="0" applyNumberFormat="1" applyFont="1" applyBorder="1" applyAlignment="1">
      <alignment horizontal="center" vertical="center" wrapText="1"/>
    </xf>
    <xf numFmtId="165" fontId="7" fillId="0" borderId="7" xfId="0" applyNumberFormat="1" applyFont="1" applyBorder="1" applyAlignment="1">
      <alignment horizontal="center" vertical="center" wrapText="1"/>
    </xf>
    <xf numFmtId="165" fontId="7" fillId="0" borderId="10" xfId="0" applyNumberFormat="1" applyFont="1" applyBorder="1" applyAlignment="1">
      <alignment horizontal="center" vertical="center" wrapText="1"/>
    </xf>
    <xf numFmtId="165" fontId="11" fillId="0" borderId="4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5" fontId="9" fillId="0" borderId="5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 wrapText="1"/>
    </xf>
    <xf numFmtId="165" fontId="7" fillId="0" borderId="6" xfId="0" applyNumberFormat="1" applyFont="1" applyBorder="1" applyAlignment="1">
      <alignment horizontal="center" wrapText="1"/>
    </xf>
    <xf numFmtId="165" fontId="7" fillId="0" borderId="5" xfId="0" applyNumberFormat="1" applyFont="1" applyBorder="1" applyAlignment="1">
      <alignment horizontal="center" wrapText="1"/>
    </xf>
    <xf numFmtId="165" fontId="7" fillId="0" borderId="7" xfId="0" applyNumberFormat="1" applyFont="1" applyBorder="1" applyAlignment="1">
      <alignment horizontal="center" wrapText="1"/>
    </xf>
    <xf numFmtId="0" fontId="15" fillId="0" borderId="19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horizontal="left"/>
    </xf>
  </cellXfs>
  <cellStyles count="5">
    <cellStyle name="Čárka 2" xfId="1" xr:uid="{00000000-0005-0000-0000-000000000000}"/>
    <cellStyle name="Hypertextový odkaz" xfId="2" builtinId="8"/>
    <cellStyle name="Normální" xfId="0" builtinId="0"/>
    <cellStyle name="Normální 53" xfId="3" xr:uid="{00000000-0005-0000-0000-000003000000}"/>
    <cellStyle name="Procenta" xfId="4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D38"/>
  <sheetViews>
    <sheetView tabSelected="1" topLeftCell="C1" zoomScale="55" zoomScaleNormal="55" workbookViewId="0">
      <selection activeCell="D39" sqref="D39"/>
    </sheetView>
  </sheetViews>
  <sheetFormatPr defaultColWidth="9.109375" defaultRowHeight="13.2" x14ac:dyDescent="0.3"/>
  <cols>
    <col min="1" max="1" width="9.109375" style="114"/>
    <col min="2" max="2" width="25.33203125" style="114" customWidth="1"/>
    <col min="3" max="3" width="143.33203125" style="114" customWidth="1"/>
    <col min="4" max="4" width="22.109375" style="114" customWidth="1"/>
    <col min="5" max="16384" width="9.109375" style="114"/>
  </cols>
  <sheetData>
    <row r="1" spans="2:4" ht="13.8" thickBot="1" x14ac:dyDescent="0.35"/>
    <row r="2" spans="2:4" ht="39" customHeight="1" thickBot="1" x14ac:dyDescent="0.35">
      <c r="B2" s="161" t="s">
        <v>300</v>
      </c>
      <c r="C2" s="162"/>
      <c r="D2" s="163"/>
    </row>
    <row r="3" spans="2:4" ht="24" thickBot="1" x14ac:dyDescent="0.5">
      <c r="B3" s="131" t="s">
        <v>285</v>
      </c>
      <c r="C3" s="132" t="s">
        <v>1</v>
      </c>
      <c r="D3" s="133" t="s">
        <v>297</v>
      </c>
    </row>
    <row r="4" spans="2:4" ht="23.4" x14ac:dyDescent="0.45">
      <c r="B4" s="125" t="s">
        <v>286</v>
      </c>
      <c r="C4" s="118" t="s">
        <v>298</v>
      </c>
      <c r="D4" s="136">
        <v>0</v>
      </c>
    </row>
    <row r="5" spans="2:4" ht="23.4" x14ac:dyDescent="0.45">
      <c r="B5" s="121"/>
      <c r="C5" s="117" t="s">
        <v>299</v>
      </c>
      <c r="D5" s="137">
        <v>0</v>
      </c>
    </row>
    <row r="6" spans="2:4" ht="23.4" x14ac:dyDescent="0.45">
      <c r="B6" s="121"/>
      <c r="C6" s="130" t="s">
        <v>168</v>
      </c>
      <c r="D6" s="137">
        <v>0</v>
      </c>
    </row>
    <row r="7" spans="2:4" ht="23.4" x14ac:dyDescent="0.45">
      <c r="B7" s="122" t="s">
        <v>287</v>
      </c>
      <c r="C7" s="129"/>
      <c r="D7" s="138">
        <f>SUM(D4:D6)</f>
        <v>0</v>
      </c>
    </row>
    <row r="8" spans="2:4" ht="23.4" x14ac:dyDescent="0.45">
      <c r="B8" s="120"/>
      <c r="C8" s="124"/>
      <c r="D8" s="139"/>
    </row>
    <row r="9" spans="2:4" ht="23.4" x14ac:dyDescent="0.45">
      <c r="B9" s="120" t="s">
        <v>278</v>
      </c>
      <c r="C9" s="130" t="s">
        <v>169</v>
      </c>
      <c r="D9" s="137">
        <v>0</v>
      </c>
    </row>
    <row r="10" spans="2:4" ht="23.4" x14ac:dyDescent="0.45">
      <c r="B10" s="121"/>
      <c r="C10" s="130" t="s">
        <v>178</v>
      </c>
      <c r="D10" s="137">
        <v>0</v>
      </c>
    </row>
    <row r="11" spans="2:4" ht="23.4" x14ac:dyDescent="0.45">
      <c r="B11" s="121"/>
      <c r="C11" s="130" t="s">
        <v>194</v>
      </c>
      <c r="D11" s="137">
        <v>0</v>
      </c>
    </row>
    <row r="12" spans="2:4" ht="23.4" x14ac:dyDescent="0.45">
      <c r="B12" s="122" t="s">
        <v>288</v>
      </c>
      <c r="C12" s="129"/>
      <c r="D12" s="138">
        <f>SUM(D9:D11)</f>
        <v>0</v>
      </c>
    </row>
    <row r="13" spans="2:4" ht="23.4" x14ac:dyDescent="0.45">
      <c r="B13" s="120"/>
      <c r="C13" s="124"/>
      <c r="D13" s="139"/>
    </row>
    <row r="14" spans="2:4" ht="23.4" x14ac:dyDescent="0.45">
      <c r="B14" s="120" t="s">
        <v>63</v>
      </c>
      <c r="C14" s="130" t="s">
        <v>77</v>
      </c>
      <c r="D14" s="137">
        <v>0</v>
      </c>
    </row>
    <row r="15" spans="2:4" ht="23.4" x14ac:dyDescent="0.45">
      <c r="B15" s="121"/>
      <c r="C15" s="130" t="s">
        <v>200</v>
      </c>
      <c r="D15" s="137">
        <v>0</v>
      </c>
    </row>
    <row r="16" spans="2:4" ht="23.4" x14ac:dyDescent="0.45">
      <c r="B16" s="121"/>
      <c r="C16" s="130" t="s">
        <v>9</v>
      </c>
      <c r="D16" s="137">
        <v>0</v>
      </c>
    </row>
    <row r="17" spans="2:4" ht="23.4" x14ac:dyDescent="0.45">
      <c r="B17" s="122" t="s">
        <v>289</v>
      </c>
      <c r="C17" s="129"/>
      <c r="D17" s="138">
        <f>SUM(D14:D16)</f>
        <v>0</v>
      </c>
    </row>
    <row r="18" spans="2:4" ht="23.4" x14ac:dyDescent="0.45">
      <c r="B18" s="120"/>
      <c r="C18" s="124"/>
      <c r="D18" s="139"/>
    </row>
    <row r="19" spans="2:4" ht="23.4" x14ac:dyDescent="0.45">
      <c r="B19" s="122" t="s">
        <v>290</v>
      </c>
      <c r="C19" s="123"/>
      <c r="D19" s="138">
        <v>0</v>
      </c>
    </row>
    <row r="20" spans="2:4" ht="23.4" x14ac:dyDescent="0.45">
      <c r="B20" s="120"/>
      <c r="C20" s="124"/>
      <c r="D20" s="139"/>
    </row>
    <row r="21" spans="2:4" ht="23.4" x14ac:dyDescent="0.45">
      <c r="B21" s="122" t="s">
        <v>291</v>
      </c>
      <c r="C21" s="123"/>
      <c r="D21" s="138">
        <v>0</v>
      </c>
    </row>
    <row r="22" spans="2:4" ht="23.4" x14ac:dyDescent="0.45">
      <c r="B22" s="120"/>
      <c r="C22" s="124"/>
      <c r="D22" s="139"/>
    </row>
    <row r="23" spans="2:4" ht="23.4" x14ac:dyDescent="0.45">
      <c r="B23" s="120" t="s">
        <v>9</v>
      </c>
      <c r="C23" s="130" t="s">
        <v>226</v>
      </c>
      <c r="D23" s="137">
        <v>0</v>
      </c>
    </row>
    <row r="24" spans="2:4" ht="23.4" x14ac:dyDescent="0.45">
      <c r="B24" s="121"/>
      <c r="C24" s="130" t="s">
        <v>227</v>
      </c>
      <c r="D24" s="137">
        <v>0</v>
      </c>
    </row>
    <row r="25" spans="2:4" ht="23.4" x14ac:dyDescent="0.45">
      <c r="B25" s="121"/>
      <c r="C25" s="130" t="s">
        <v>245</v>
      </c>
      <c r="D25" s="137">
        <v>0</v>
      </c>
    </row>
    <row r="26" spans="2:4" ht="23.4" x14ac:dyDescent="0.45">
      <c r="B26" s="121"/>
      <c r="C26" s="130" t="s">
        <v>292</v>
      </c>
      <c r="D26" s="137">
        <v>0</v>
      </c>
    </row>
    <row r="27" spans="2:4" ht="23.4" x14ac:dyDescent="0.45">
      <c r="B27" s="121"/>
      <c r="C27" s="130" t="s">
        <v>251</v>
      </c>
      <c r="D27" s="137">
        <v>0</v>
      </c>
    </row>
    <row r="28" spans="2:4" ht="23.4" x14ac:dyDescent="0.45">
      <c r="B28" s="121"/>
      <c r="C28" s="130" t="s">
        <v>254</v>
      </c>
      <c r="D28" s="137">
        <v>0</v>
      </c>
    </row>
    <row r="29" spans="2:4" ht="23.4" x14ac:dyDescent="0.45">
      <c r="B29" s="121"/>
      <c r="C29" s="130" t="s">
        <v>256</v>
      </c>
      <c r="D29" s="137">
        <v>0</v>
      </c>
    </row>
    <row r="30" spans="2:4" ht="23.4" x14ac:dyDescent="0.45">
      <c r="B30" s="121"/>
      <c r="C30" s="130" t="s">
        <v>258</v>
      </c>
      <c r="D30" s="137">
        <v>0</v>
      </c>
    </row>
    <row r="31" spans="2:4" ht="23.4" x14ac:dyDescent="0.45">
      <c r="B31" s="121"/>
      <c r="C31" s="130" t="s">
        <v>261</v>
      </c>
      <c r="D31" s="137">
        <v>0</v>
      </c>
    </row>
    <row r="32" spans="2:4" ht="23.4" x14ac:dyDescent="0.45">
      <c r="B32" s="121"/>
      <c r="C32" s="130" t="s">
        <v>264</v>
      </c>
      <c r="D32" s="137">
        <v>0</v>
      </c>
    </row>
    <row r="33" spans="2:4" ht="23.4" x14ac:dyDescent="0.45">
      <c r="B33" s="121"/>
      <c r="C33" s="130" t="s">
        <v>268</v>
      </c>
      <c r="D33" s="137">
        <v>0</v>
      </c>
    </row>
    <row r="34" spans="2:4" ht="23.4" x14ac:dyDescent="0.45">
      <c r="B34" s="122" t="s">
        <v>293</v>
      </c>
      <c r="C34" s="129"/>
      <c r="D34" s="138">
        <f>SUM(D23:D33)</f>
        <v>0</v>
      </c>
    </row>
    <row r="35" spans="2:4" ht="24" thickBot="1" x14ac:dyDescent="0.5">
      <c r="B35" s="120"/>
      <c r="C35" s="124"/>
      <c r="D35" s="126"/>
    </row>
    <row r="36" spans="2:4" ht="24" thickBot="1" x14ac:dyDescent="0.5">
      <c r="B36" s="115" t="s">
        <v>294</v>
      </c>
      <c r="C36" s="116"/>
      <c r="D36" s="134">
        <f>D7+D12+D17+D19+D21+D34</f>
        <v>0</v>
      </c>
    </row>
    <row r="37" spans="2:4" ht="24" thickBot="1" x14ac:dyDescent="0.5">
      <c r="B37" s="127" t="s">
        <v>295</v>
      </c>
      <c r="C37" s="128">
        <v>0.21</v>
      </c>
      <c r="D37" s="135">
        <f>D36*0.21</f>
        <v>0</v>
      </c>
    </row>
    <row r="38" spans="2:4" ht="24" thickBot="1" x14ac:dyDescent="0.5">
      <c r="B38" s="115" t="s">
        <v>296</v>
      </c>
      <c r="C38" s="119"/>
      <c r="D38" s="134">
        <f>D36+D37</f>
        <v>0</v>
      </c>
    </row>
  </sheetData>
  <mergeCells count="1">
    <mergeCell ref="B2:D2"/>
  </mergeCells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N459"/>
  <sheetViews>
    <sheetView view="pageBreakPreview" zoomScale="60" zoomScaleNormal="70" workbookViewId="0">
      <pane xSplit="7" ySplit="3" topLeftCell="H52" activePane="bottomRight" state="frozen"/>
      <selection activeCell="J37" sqref="J37"/>
      <selection pane="topRight" activeCell="J37" sqref="J37"/>
      <selection pane="bottomLeft" activeCell="J37" sqref="J37"/>
      <selection pane="bottomRight" activeCell="E128" sqref="E4:G128"/>
    </sheetView>
  </sheetViews>
  <sheetFormatPr defaultColWidth="9.109375" defaultRowHeight="19.8" x14ac:dyDescent="0.3"/>
  <cols>
    <col min="1" max="1" width="10.6640625" style="70" customWidth="1"/>
    <col min="2" max="2" width="85.6640625" style="45" customWidth="1"/>
    <col min="3" max="4" width="12.6640625" style="43" customWidth="1"/>
    <col min="5" max="6" width="16.6640625" style="44" customWidth="1"/>
    <col min="7" max="7" width="20.6640625" style="44" customWidth="1"/>
    <col min="8" max="8" width="9.109375" style="71"/>
    <col min="9" max="9" width="10.6640625" style="71" customWidth="1"/>
    <col min="10" max="10" width="12.109375" style="71" bestFit="1" customWidth="1"/>
    <col min="11" max="15" width="10.6640625" style="71" customWidth="1"/>
    <col min="16" max="16384" width="9.109375" style="71"/>
  </cols>
  <sheetData>
    <row r="1" spans="1:14" x14ac:dyDescent="0.3">
      <c r="L1" s="73"/>
    </row>
    <row r="2" spans="1:14" ht="23.4" x14ac:dyDescent="0.3">
      <c r="A2" s="80"/>
      <c r="B2" s="56" t="s">
        <v>282</v>
      </c>
      <c r="C2" s="31"/>
      <c r="D2" s="31"/>
      <c r="E2" s="32"/>
      <c r="F2" s="32"/>
      <c r="G2" s="33"/>
    </row>
    <row r="3" spans="1:14" s="76" customFormat="1" ht="57.9" customHeight="1" x14ac:dyDescent="0.3">
      <c r="A3" s="28" t="s">
        <v>0</v>
      </c>
      <c r="B3" s="28" t="s">
        <v>1</v>
      </c>
      <c r="C3" s="28" t="s">
        <v>6</v>
      </c>
      <c r="D3" s="28" t="s">
        <v>5</v>
      </c>
      <c r="E3" s="35" t="s">
        <v>2</v>
      </c>
      <c r="F3" s="35" t="s">
        <v>3</v>
      </c>
      <c r="G3" s="35" t="s">
        <v>4</v>
      </c>
      <c r="I3" s="77"/>
      <c r="K3" s="45"/>
      <c r="L3" s="112"/>
      <c r="N3" s="113"/>
    </row>
    <row r="4" spans="1:14" ht="39.6" x14ac:dyDescent="0.3">
      <c r="A4" s="81" t="str">
        <f>IF(D4,$B$4,0)</f>
        <v>Vytápění zdroj - zařízení a armatury ( armatury včetně protišroubení a protipřírub )</v>
      </c>
      <c r="B4" s="34" t="s">
        <v>105</v>
      </c>
      <c r="C4" s="36"/>
      <c r="D4" s="37">
        <f>SUM(D5:D43)</f>
        <v>111</v>
      </c>
      <c r="E4" s="140"/>
      <c r="F4" s="140"/>
      <c r="G4" s="141">
        <f>SUM(F5:F43)</f>
        <v>0</v>
      </c>
    </row>
    <row r="5" spans="1:14" ht="39.6" x14ac:dyDescent="0.3">
      <c r="A5" s="81" t="str">
        <f t="shared" ref="A5:A43" si="0">IF(D5,$B$4,0)</f>
        <v>Vytápění zdroj - zařízení a armatury ( armatury včetně protišroubení a protipřírub )</v>
      </c>
      <c r="B5" s="29" t="s">
        <v>106</v>
      </c>
      <c r="C5" s="36" t="s">
        <v>14</v>
      </c>
      <c r="D5" s="36">
        <v>2</v>
      </c>
      <c r="E5" s="140">
        <v>0</v>
      </c>
      <c r="F5" s="140">
        <f>D5*E5</f>
        <v>0</v>
      </c>
      <c r="G5" s="141"/>
    </row>
    <row r="6" spans="1:14" x14ac:dyDescent="0.3">
      <c r="A6" s="81" t="str">
        <f t="shared" si="0"/>
        <v>Vytápění zdroj - zařízení a armatury ( armatury včetně protišroubení a protipřírub )</v>
      </c>
      <c r="B6" s="29" t="s">
        <v>107</v>
      </c>
      <c r="C6" s="36" t="s">
        <v>14</v>
      </c>
      <c r="D6" s="36">
        <v>2</v>
      </c>
      <c r="E6" s="140">
        <v>0</v>
      </c>
      <c r="F6" s="140">
        <f t="shared" ref="F6:F34" si="1">D6*E6</f>
        <v>0</v>
      </c>
      <c r="G6" s="141"/>
    </row>
    <row r="7" spans="1:14" ht="19.5" customHeight="1" x14ac:dyDescent="0.3">
      <c r="A7" s="81" t="str">
        <f t="shared" si="0"/>
        <v>Vytápění zdroj - zařízení a armatury ( armatury včetně protišroubení a protipřírub )</v>
      </c>
      <c r="B7" s="29" t="s">
        <v>108</v>
      </c>
      <c r="C7" s="36" t="s">
        <v>14</v>
      </c>
      <c r="D7" s="36">
        <v>2</v>
      </c>
      <c r="E7" s="140">
        <v>0</v>
      </c>
      <c r="F7" s="140">
        <f t="shared" si="1"/>
        <v>0</v>
      </c>
      <c r="G7" s="141"/>
    </row>
    <row r="8" spans="1:14" ht="39.6" x14ac:dyDescent="0.3">
      <c r="A8" s="81" t="str">
        <f t="shared" si="0"/>
        <v>Vytápění zdroj - zařízení a armatury ( armatury včetně protišroubení a protipřírub )</v>
      </c>
      <c r="B8" s="29" t="s">
        <v>109</v>
      </c>
      <c r="C8" s="36" t="s">
        <v>14</v>
      </c>
      <c r="D8" s="36">
        <v>1</v>
      </c>
      <c r="E8" s="140">
        <v>0</v>
      </c>
      <c r="F8" s="140">
        <f t="shared" si="1"/>
        <v>0</v>
      </c>
      <c r="G8" s="141"/>
    </row>
    <row r="9" spans="1:14" ht="46.5" customHeight="1" x14ac:dyDescent="0.3">
      <c r="A9" s="81" t="str">
        <f t="shared" si="0"/>
        <v>Vytápění zdroj - zařízení a armatury ( armatury včetně protišroubení a protipřírub )</v>
      </c>
      <c r="B9" s="29" t="s">
        <v>280</v>
      </c>
      <c r="C9" s="36" t="s">
        <v>14</v>
      </c>
      <c r="D9" s="36">
        <v>1</v>
      </c>
      <c r="E9" s="140">
        <v>0</v>
      </c>
      <c r="F9" s="140">
        <f t="shared" si="1"/>
        <v>0</v>
      </c>
      <c r="G9" s="141"/>
    </row>
    <row r="10" spans="1:14" ht="39.6" x14ac:dyDescent="0.3">
      <c r="A10" s="81" t="str">
        <f t="shared" si="0"/>
        <v>Vytápění zdroj - zařízení a armatury ( armatury včetně protišroubení a protipřírub )</v>
      </c>
      <c r="B10" s="29" t="s">
        <v>110</v>
      </c>
      <c r="C10" s="36" t="s">
        <v>14</v>
      </c>
      <c r="D10" s="36">
        <v>1</v>
      </c>
      <c r="E10" s="140">
        <v>0</v>
      </c>
      <c r="F10" s="140">
        <f t="shared" si="1"/>
        <v>0</v>
      </c>
      <c r="G10" s="141"/>
    </row>
    <row r="11" spans="1:14" ht="39.6" x14ac:dyDescent="0.3">
      <c r="A11" s="81" t="str">
        <f t="shared" si="0"/>
        <v>Vytápění zdroj - zařízení a armatury ( armatury včetně protišroubení a protipřírub )</v>
      </c>
      <c r="B11" s="29" t="s">
        <v>111</v>
      </c>
      <c r="C11" s="36" t="s">
        <v>14</v>
      </c>
      <c r="D11" s="36">
        <v>1</v>
      </c>
      <c r="E11" s="140">
        <v>0</v>
      </c>
      <c r="F11" s="140">
        <f t="shared" si="1"/>
        <v>0</v>
      </c>
      <c r="G11" s="141"/>
    </row>
    <row r="12" spans="1:14" x14ac:dyDescent="0.3">
      <c r="A12" s="81" t="str">
        <f t="shared" si="0"/>
        <v>Vytápění zdroj - zařízení a armatury ( armatury včetně protišroubení a protipřírub )</v>
      </c>
      <c r="B12" s="29" t="s">
        <v>112</v>
      </c>
      <c r="C12" s="36" t="s">
        <v>14</v>
      </c>
      <c r="D12" s="36">
        <v>2</v>
      </c>
      <c r="E12" s="140">
        <v>0</v>
      </c>
      <c r="F12" s="140">
        <f t="shared" si="1"/>
        <v>0</v>
      </c>
      <c r="G12" s="141"/>
    </row>
    <row r="13" spans="1:14" x14ac:dyDescent="0.3">
      <c r="A13" s="81" t="str">
        <f t="shared" si="0"/>
        <v>Vytápění zdroj - zařízení a armatury ( armatury včetně protišroubení a protipřírub )</v>
      </c>
      <c r="B13" s="29" t="s">
        <v>113</v>
      </c>
      <c r="C13" s="36" t="s">
        <v>14</v>
      </c>
      <c r="D13" s="36">
        <v>1</v>
      </c>
      <c r="E13" s="140">
        <v>0</v>
      </c>
      <c r="F13" s="140">
        <f t="shared" si="1"/>
        <v>0</v>
      </c>
      <c r="G13" s="141"/>
    </row>
    <row r="14" spans="1:14" ht="19.5" customHeight="1" x14ac:dyDescent="0.3">
      <c r="A14" s="81" t="str">
        <f t="shared" si="0"/>
        <v>Vytápění zdroj - zařízení a armatury ( armatury včetně protišroubení a protipřírub )</v>
      </c>
      <c r="B14" s="29" t="s">
        <v>114</v>
      </c>
      <c r="C14" s="36" t="s">
        <v>14</v>
      </c>
      <c r="D14" s="36">
        <v>1</v>
      </c>
      <c r="E14" s="140">
        <v>0</v>
      </c>
      <c r="F14" s="140">
        <f t="shared" si="1"/>
        <v>0</v>
      </c>
      <c r="G14" s="141"/>
    </row>
    <row r="15" spans="1:14" x14ac:dyDescent="0.3">
      <c r="A15" s="81" t="str">
        <f t="shared" si="0"/>
        <v>Vytápění zdroj - zařízení a armatury ( armatury včetně protišroubení a protipřírub )</v>
      </c>
      <c r="B15" s="29" t="s">
        <v>115</v>
      </c>
      <c r="C15" s="36" t="s">
        <v>7</v>
      </c>
      <c r="D15" s="36">
        <v>2</v>
      </c>
      <c r="E15" s="140">
        <v>0</v>
      </c>
      <c r="F15" s="140">
        <f t="shared" si="1"/>
        <v>0</v>
      </c>
      <c r="G15" s="141"/>
    </row>
    <row r="16" spans="1:14" x14ac:dyDescent="0.3">
      <c r="A16" s="81" t="str">
        <f t="shared" si="0"/>
        <v>Vytápění zdroj - zařízení a armatury ( armatury včetně protišroubení a protipřírub )</v>
      </c>
      <c r="B16" s="29" t="s">
        <v>116</v>
      </c>
      <c r="C16" s="36" t="s">
        <v>7</v>
      </c>
      <c r="D16" s="36">
        <v>2</v>
      </c>
      <c r="E16" s="140">
        <v>0</v>
      </c>
      <c r="F16" s="140">
        <f t="shared" si="1"/>
        <v>0</v>
      </c>
      <c r="G16" s="141"/>
    </row>
    <row r="17" spans="1:7" ht="39.6" x14ac:dyDescent="0.3">
      <c r="A17" s="81" t="str">
        <f t="shared" si="0"/>
        <v>Vytápění zdroj - zařízení a armatury ( armatury včetně protišroubení a protipřírub )</v>
      </c>
      <c r="B17" s="29" t="s">
        <v>117</v>
      </c>
      <c r="C17" s="36" t="s">
        <v>7</v>
      </c>
      <c r="D17" s="36">
        <v>2</v>
      </c>
      <c r="E17" s="140">
        <v>0</v>
      </c>
      <c r="F17" s="140">
        <f t="shared" si="1"/>
        <v>0</v>
      </c>
      <c r="G17" s="141"/>
    </row>
    <row r="18" spans="1:7" x14ac:dyDescent="0.3">
      <c r="A18" s="81" t="str">
        <f t="shared" si="0"/>
        <v>Vytápění zdroj - zařízení a armatury ( armatury včetně protišroubení a protipřírub )</v>
      </c>
      <c r="B18" s="29" t="s">
        <v>118</v>
      </c>
      <c r="C18" s="36" t="s">
        <v>7</v>
      </c>
      <c r="D18" s="36">
        <v>2</v>
      </c>
      <c r="E18" s="140">
        <v>0</v>
      </c>
      <c r="F18" s="140">
        <f t="shared" si="1"/>
        <v>0</v>
      </c>
      <c r="G18" s="141"/>
    </row>
    <row r="19" spans="1:7" x14ac:dyDescent="0.3">
      <c r="A19" s="81" t="str">
        <f t="shared" si="0"/>
        <v>Vytápění zdroj - zařízení a armatury ( armatury včetně protišroubení a protipřírub )</v>
      </c>
      <c r="B19" s="29" t="s">
        <v>119</v>
      </c>
      <c r="C19" s="36" t="s">
        <v>7</v>
      </c>
      <c r="D19" s="36">
        <v>2</v>
      </c>
      <c r="E19" s="140">
        <v>0</v>
      </c>
      <c r="F19" s="140">
        <f t="shared" si="1"/>
        <v>0</v>
      </c>
      <c r="G19" s="141"/>
    </row>
    <row r="20" spans="1:7" ht="39.6" x14ac:dyDescent="0.3">
      <c r="A20" s="81" t="str">
        <f t="shared" si="0"/>
        <v>Vytápění zdroj - zařízení a armatury ( armatury včetně protišroubení a protipřírub )</v>
      </c>
      <c r="B20" s="29" t="s">
        <v>281</v>
      </c>
      <c r="C20" s="36" t="s">
        <v>14</v>
      </c>
      <c r="D20" s="36">
        <v>2</v>
      </c>
      <c r="E20" s="140">
        <v>0</v>
      </c>
      <c r="F20" s="140">
        <f t="shared" si="1"/>
        <v>0</v>
      </c>
      <c r="G20" s="141"/>
    </row>
    <row r="21" spans="1:7" x14ac:dyDescent="0.3">
      <c r="A21" s="81" t="str">
        <f t="shared" si="0"/>
        <v>Vytápění zdroj - zařízení a armatury ( armatury včetně protišroubení a protipřírub )</v>
      </c>
      <c r="B21" s="29" t="s">
        <v>120</v>
      </c>
      <c r="C21" s="36" t="s">
        <v>7</v>
      </c>
      <c r="D21" s="36">
        <v>11</v>
      </c>
      <c r="E21" s="140">
        <v>0</v>
      </c>
      <c r="F21" s="140">
        <f t="shared" si="1"/>
        <v>0</v>
      </c>
      <c r="G21" s="141"/>
    </row>
    <row r="22" spans="1:7" x14ac:dyDescent="0.3">
      <c r="A22" s="81" t="str">
        <f t="shared" si="0"/>
        <v>Vytápění zdroj - zařízení a armatury ( armatury včetně protišroubení a protipřírub )</v>
      </c>
      <c r="B22" s="29" t="s">
        <v>121</v>
      </c>
      <c r="C22" s="36" t="s">
        <v>7</v>
      </c>
      <c r="D22" s="36">
        <v>2</v>
      </c>
      <c r="E22" s="140">
        <v>0</v>
      </c>
      <c r="F22" s="140">
        <f t="shared" si="1"/>
        <v>0</v>
      </c>
      <c r="G22" s="141"/>
    </row>
    <row r="23" spans="1:7" x14ac:dyDescent="0.3">
      <c r="A23" s="81" t="str">
        <f t="shared" si="0"/>
        <v>Vytápění zdroj - zařízení a armatury ( armatury včetně protišroubení a protipřírub )</v>
      </c>
      <c r="B23" s="29" t="s">
        <v>122</v>
      </c>
      <c r="C23" s="36" t="s">
        <v>7</v>
      </c>
      <c r="D23" s="36">
        <v>2</v>
      </c>
      <c r="E23" s="140">
        <v>0</v>
      </c>
      <c r="F23" s="140">
        <f t="shared" si="1"/>
        <v>0</v>
      </c>
      <c r="G23" s="141"/>
    </row>
    <row r="24" spans="1:7" x14ac:dyDescent="0.3">
      <c r="A24" s="81" t="str">
        <f t="shared" si="0"/>
        <v>Vytápění zdroj - zařízení a armatury ( armatury včetně protišroubení a protipřírub )</v>
      </c>
      <c r="B24" s="29" t="s">
        <v>123</v>
      </c>
      <c r="C24" s="36" t="s">
        <v>7</v>
      </c>
      <c r="D24" s="36">
        <v>6</v>
      </c>
      <c r="E24" s="140">
        <v>0</v>
      </c>
      <c r="F24" s="140">
        <f t="shared" si="1"/>
        <v>0</v>
      </c>
      <c r="G24" s="141"/>
    </row>
    <row r="25" spans="1:7" x14ac:dyDescent="0.3">
      <c r="A25" s="81" t="str">
        <f t="shared" si="0"/>
        <v>Vytápění zdroj - zařízení a armatury ( armatury včetně protišroubení a protipřírub )</v>
      </c>
      <c r="B25" s="29" t="s">
        <v>124</v>
      </c>
      <c r="C25" s="36" t="s">
        <v>7</v>
      </c>
      <c r="D25" s="36">
        <v>2</v>
      </c>
      <c r="E25" s="140">
        <v>0</v>
      </c>
      <c r="F25" s="140">
        <f t="shared" si="1"/>
        <v>0</v>
      </c>
      <c r="G25" s="141"/>
    </row>
    <row r="26" spans="1:7" x14ac:dyDescent="0.3">
      <c r="A26" s="81" t="str">
        <f t="shared" si="0"/>
        <v>Vytápění zdroj - zařízení a armatury ( armatury včetně protišroubení a protipřírub )</v>
      </c>
      <c r="B26" s="29" t="s">
        <v>125</v>
      </c>
      <c r="C26" s="36" t="s">
        <v>7</v>
      </c>
      <c r="D26" s="36">
        <v>4</v>
      </c>
      <c r="E26" s="140">
        <v>0</v>
      </c>
      <c r="F26" s="140">
        <f t="shared" si="1"/>
        <v>0</v>
      </c>
      <c r="G26" s="141"/>
    </row>
    <row r="27" spans="1:7" x14ac:dyDescent="0.3">
      <c r="A27" s="81" t="str">
        <f t="shared" si="0"/>
        <v>Vytápění zdroj - zařízení a armatury ( armatury včetně protišroubení a protipřírub )</v>
      </c>
      <c r="B27" s="29" t="s">
        <v>126</v>
      </c>
      <c r="C27" s="36" t="s">
        <v>7</v>
      </c>
      <c r="D27" s="36">
        <v>2</v>
      </c>
      <c r="E27" s="140">
        <v>0</v>
      </c>
      <c r="F27" s="140">
        <f t="shared" si="1"/>
        <v>0</v>
      </c>
      <c r="G27" s="141"/>
    </row>
    <row r="28" spans="1:7" x14ac:dyDescent="0.3">
      <c r="A28" s="81" t="str">
        <f t="shared" si="0"/>
        <v>Vytápění zdroj - zařízení a armatury ( armatury včetně protišroubení a protipřírub )</v>
      </c>
      <c r="B28" s="29" t="s">
        <v>127</v>
      </c>
      <c r="C28" s="36" t="s">
        <v>7</v>
      </c>
      <c r="D28" s="36">
        <v>1</v>
      </c>
      <c r="E28" s="140">
        <v>0</v>
      </c>
      <c r="F28" s="140">
        <f t="shared" si="1"/>
        <v>0</v>
      </c>
      <c r="G28" s="141"/>
    </row>
    <row r="29" spans="1:7" ht="39.6" x14ac:dyDescent="0.3">
      <c r="A29" s="81" t="str">
        <f t="shared" si="0"/>
        <v>Vytápění zdroj - zařízení a armatury ( armatury včetně protišroubení a protipřírub )</v>
      </c>
      <c r="B29" s="29" t="s">
        <v>128</v>
      </c>
      <c r="C29" s="36" t="s">
        <v>7</v>
      </c>
      <c r="D29" s="36">
        <v>1</v>
      </c>
      <c r="E29" s="140">
        <v>0</v>
      </c>
      <c r="F29" s="140">
        <f t="shared" si="1"/>
        <v>0</v>
      </c>
      <c r="G29" s="141"/>
    </row>
    <row r="30" spans="1:7" x14ac:dyDescent="0.3">
      <c r="A30" s="81" t="str">
        <f t="shared" si="0"/>
        <v>Vytápění zdroj - zařízení a armatury ( armatury včetně protišroubení a protipřírub )</v>
      </c>
      <c r="B30" s="29" t="s">
        <v>129</v>
      </c>
      <c r="C30" s="36" t="s">
        <v>7</v>
      </c>
      <c r="D30" s="36">
        <v>8</v>
      </c>
      <c r="E30" s="140">
        <v>0</v>
      </c>
      <c r="F30" s="140">
        <f t="shared" si="1"/>
        <v>0</v>
      </c>
      <c r="G30" s="141"/>
    </row>
    <row r="31" spans="1:7" x14ac:dyDescent="0.3">
      <c r="A31" s="81" t="str">
        <f t="shared" si="0"/>
        <v>Vytápění zdroj - zařízení a armatury ( armatury včetně protišroubení a protipřírub )</v>
      </c>
      <c r="B31" s="29" t="s">
        <v>130</v>
      </c>
      <c r="C31" s="36" t="s">
        <v>7</v>
      </c>
      <c r="D31" s="36">
        <v>1</v>
      </c>
      <c r="E31" s="140">
        <v>0</v>
      </c>
      <c r="F31" s="140">
        <f t="shared" si="1"/>
        <v>0</v>
      </c>
      <c r="G31" s="141"/>
    </row>
    <row r="32" spans="1:7" x14ac:dyDescent="0.3">
      <c r="A32" s="81" t="str">
        <f t="shared" si="0"/>
        <v>Vytápění zdroj - zařízení a armatury ( armatury včetně protišroubení a protipřírub )</v>
      </c>
      <c r="B32" s="29" t="s">
        <v>131</v>
      </c>
      <c r="C32" s="36" t="s">
        <v>7</v>
      </c>
      <c r="D32" s="36">
        <v>2</v>
      </c>
      <c r="E32" s="140">
        <v>0</v>
      </c>
      <c r="F32" s="140">
        <f t="shared" si="1"/>
        <v>0</v>
      </c>
      <c r="G32" s="141"/>
    </row>
    <row r="33" spans="1:7" x14ac:dyDescent="0.3">
      <c r="A33" s="81" t="str">
        <f t="shared" si="0"/>
        <v>Vytápění zdroj - zařízení a armatury ( armatury včetně protišroubení a protipřírub )</v>
      </c>
      <c r="B33" s="29" t="s">
        <v>132</v>
      </c>
      <c r="C33" s="36" t="s">
        <v>7</v>
      </c>
      <c r="D33" s="36">
        <v>1</v>
      </c>
      <c r="E33" s="140">
        <v>0</v>
      </c>
      <c r="F33" s="140">
        <f t="shared" si="1"/>
        <v>0</v>
      </c>
      <c r="G33" s="141"/>
    </row>
    <row r="34" spans="1:7" x14ac:dyDescent="0.3">
      <c r="A34" s="81" t="str">
        <f t="shared" si="0"/>
        <v>Vytápění zdroj - zařízení a armatury ( armatury včetně protišroubení a protipřírub )</v>
      </c>
      <c r="B34" s="29" t="s">
        <v>133</v>
      </c>
      <c r="C34" s="36" t="s">
        <v>7</v>
      </c>
      <c r="D34" s="36">
        <v>1</v>
      </c>
      <c r="E34" s="140">
        <v>0</v>
      </c>
      <c r="F34" s="140">
        <f t="shared" si="1"/>
        <v>0</v>
      </c>
      <c r="G34" s="141"/>
    </row>
    <row r="35" spans="1:7" s="59" customFormat="1" hidden="1" x14ac:dyDescent="0.3">
      <c r="A35" s="2">
        <f t="shared" si="0"/>
        <v>0</v>
      </c>
      <c r="B35" s="29" t="s">
        <v>134</v>
      </c>
      <c r="C35" s="64" t="s">
        <v>14</v>
      </c>
      <c r="D35" s="64"/>
      <c r="E35" s="65">
        <f>IF(D35=0,0,(#REF!+#REF!)*(1+#REF!+#REF!))</f>
        <v>0</v>
      </c>
      <c r="F35" s="65">
        <f t="shared" ref="F35:F43" si="2">E35*D35</f>
        <v>0</v>
      </c>
      <c r="G35" s="65"/>
    </row>
    <row r="36" spans="1:7" x14ac:dyDescent="0.3">
      <c r="A36" s="81" t="str">
        <f t="shared" si="0"/>
        <v>Vytápění zdroj - zařízení a armatury ( armatury včetně protišroubení a protipřírub )</v>
      </c>
      <c r="B36" s="29" t="s">
        <v>135</v>
      </c>
      <c r="C36" s="36" t="s">
        <v>14</v>
      </c>
      <c r="D36" s="36">
        <v>12</v>
      </c>
      <c r="E36" s="140">
        <v>0</v>
      </c>
      <c r="F36" s="140">
        <f t="shared" ref="F36:F39" si="3">D36*E36</f>
        <v>0</v>
      </c>
      <c r="G36" s="141"/>
    </row>
    <row r="37" spans="1:7" x14ac:dyDescent="0.3">
      <c r="A37" s="81" t="str">
        <f t="shared" si="0"/>
        <v>Vytápění zdroj - zařízení a armatury ( armatury včetně protišroubení a protipřírub )</v>
      </c>
      <c r="B37" s="29" t="s">
        <v>136</v>
      </c>
      <c r="C37" s="36" t="s">
        <v>14</v>
      </c>
      <c r="D37" s="36">
        <v>10</v>
      </c>
      <c r="E37" s="140">
        <v>0</v>
      </c>
      <c r="F37" s="140">
        <f t="shared" si="3"/>
        <v>0</v>
      </c>
      <c r="G37" s="141"/>
    </row>
    <row r="38" spans="1:7" ht="39.6" x14ac:dyDescent="0.3">
      <c r="A38" s="81" t="str">
        <f t="shared" si="0"/>
        <v>Vytápění zdroj - zařízení a armatury ( armatury včetně protišroubení a protipřírub )</v>
      </c>
      <c r="B38" s="29" t="s">
        <v>137</v>
      </c>
      <c r="C38" s="36" t="s">
        <v>14</v>
      </c>
      <c r="D38" s="36">
        <v>10</v>
      </c>
      <c r="E38" s="140">
        <v>0</v>
      </c>
      <c r="F38" s="140">
        <f t="shared" si="3"/>
        <v>0</v>
      </c>
      <c r="G38" s="141"/>
    </row>
    <row r="39" spans="1:7" ht="39.6" x14ac:dyDescent="0.3">
      <c r="A39" s="81" t="str">
        <f t="shared" si="0"/>
        <v>Vytápění zdroj - zařízení a armatury ( armatury včetně protišroubení a protipřírub )</v>
      </c>
      <c r="B39" s="29" t="s">
        <v>138</v>
      </c>
      <c r="C39" s="36" t="s">
        <v>14</v>
      </c>
      <c r="D39" s="36">
        <v>9</v>
      </c>
      <c r="E39" s="140">
        <v>0</v>
      </c>
      <c r="F39" s="140">
        <f t="shared" si="3"/>
        <v>0</v>
      </c>
      <c r="G39" s="141"/>
    </row>
    <row r="40" spans="1:7" s="59" customFormat="1" ht="39.6" hidden="1" x14ac:dyDescent="0.3">
      <c r="A40" s="2">
        <f t="shared" ref="A40" si="4">IF(D40,$B$4,0)</f>
        <v>0</v>
      </c>
      <c r="B40" s="29" t="s">
        <v>58</v>
      </c>
      <c r="C40" s="64" t="s">
        <v>7</v>
      </c>
      <c r="D40" s="64"/>
      <c r="E40" s="65">
        <f>IF(D40=0,0,(#REF!+#REF!)*(1+#REF!+#REF!))</f>
        <v>0</v>
      </c>
      <c r="F40" s="65">
        <f t="shared" ref="F40" si="5">E40*D40</f>
        <v>0</v>
      </c>
      <c r="G40" s="65"/>
    </row>
    <row r="41" spans="1:7" s="59" customFormat="1" ht="39.6" hidden="1" x14ac:dyDescent="0.3">
      <c r="A41" s="2">
        <f t="shared" si="0"/>
        <v>0</v>
      </c>
      <c r="B41" s="29" t="s">
        <v>59</v>
      </c>
      <c r="C41" s="64" t="s">
        <v>7</v>
      </c>
      <c r="D41" s="64"/>
      <c r="E41" s="65">
        <f>IF(D41=0,0,(#REF!+#REF!)*(1+#REF!+#REF!))</f>
        <v>0</v>
      </c>
      <c r="F41" s="65">
        <f t="shared" si="2"/>
        <v>0</v>
      </c>
      <c r="G41" s="65"/>
    </row>
    <row r="42" spans="1:7" s="59" customFormat="1" ht="39.6" hidden="1" x14ac:dyDescent="0.3">
      <c r="A42" s="2">
        <f t="shared" si="0"/>
        <v>0</v>
      </c>
      <c r="B42" s="29" t="s">
        <v>62</v>
      </c>
      <c r="C42" s="64" t="s">
        <v>7</v>
      </c>
      <c r="D42" s="64"/>
      <c r="E42" s="65">
        <f>IF(D42=0,0,(#REF!+#REF!)*(1+#REF!+#REF!))</f>
        <v>0</v>
      </c>
      <c r="F42" s="65">
        <f t="shared" si="2"/>
        <v>0</v>
      </c>
      <c r="G42" s="65"/>
    </row>
    <row r="43" spans="1:7" s="59" customFormat="1" ht="39.6" hidden="1" x14ac:dyDescent="0.3">
      <c r="A43" s="4">
        <f t="shared" si="0"/>
        <v>0</v>
      </c>
      <c r="B43" s="30" t="s">
        <v>60</v>
      </c>
      <c r="C43" s="66" t="s">
        <v>7</v>
      </c>
      <c r="D43" s="66"/>
      <c r="E43" s="67">
        <f>IF(D43=0,0,(#REF!+#REF!)*(1+#REF!+#REF!))</f>
        <v>0</v>
      </c>
      <c r="F43" s="67">
        <f t="shared" si="2"/>
        <v>0</v>
      </c>
      <c r="G43" s="67"/>
    </row>
    <row r="44" spans="1:7" s="59" customFormat="1" hidden="1" x14ac:dyDescent="0.3">
      <c r="A44" s="1">
        <f t="shared" ref="A44" si="6">IF(D44,$B$4,0)</f>
        <v>0</v>
      </c>
      <c r="B44" s="30" t="s">
        <v>26</v>
      </c>
      <c r="C44" s="64" t="s">
        <v>7</v>
      </c>
      <c r="D44" s="64"/>
      <c r="E44" s="65">
        <f>IF(D44=0,0,(#REF!+#REF!)*(1+#REF!+#REF!))</f>
        <v>0</v>
      </c>
      <c r="F44" s="65">
        <f t="shared" ref="F44" si="7">E44*D44</f>
        <v>0</v>
      </c>
      <c r="G44" s="65"/>
    </row>
    <row r="45" spans="1:7" x14ac:dyDescent="0.3">
      <c r="A45" s="78" t="str">
        <f>IF(D4,$B$4,0)</f>
        <v>Vytápění zdroj - zařízení a armatury ( armatury včetně protišroubení a protipřírub )</v>
      </c>
      <c r="B45" s="29"/>
      <c r="C45" s="36"/>
      <c r="D45" s="36"/>
      <c r="E45" s="140"/>
      <c r="F45" s="140"/>
      <c r="G45" s="141"/>
    </row>
    <row r="46" spans="1:7" ht="39.6" x14ac:dyDescent="0.3">
      <c r="A46" s="84" t="str">
        <f>IF(D46,$B$46,0)</f>
        <v>Vytápění rozdělovač Ke Karlovu 3 - zařízení a armatury ( armatury včetně protišroubení a protipřírub )</v>
      </c>
      <c r="B46" s="27" t="s">
        <v>139</v>
      </c>
      <c r="C46" s="36"/>
      <c r="D46" s="38">
        <f>SUM(D47:D98)</f>
        <v>200</v>
      </c>
      <c r="E46" s="140">
        <v>0</v>
      </c>
      <c r="F46" s="140">
        <f t="shared" ref="F46:F82" si="8">D46*E46</f>
        <v>0</v>
      </c>
      <c r="G46" s="142">
        <f>SUM(F47:F98)</f>
        <v>0</v>
      </c>
    </row>
    <row r="47" spans="1:7" ht="19.5" customHeight="1" x14ac:dyDescent="0.3">
      <c r="A47" s="81" t="str">
        <f>IF(D47,$B$46,0)</f>
        <v>Vytápění rozdělovač Ke Karlovu 3 - zařízení a armatury ( armatury včetně protišroubení a protipřírub )</v>
      </c>
      <c r="B47" s="29" t="s">
        <v>140</v>
      </c>
      <c r="C47" s="40" t="s">
        <v>14</v>
      </c>
      <c r="D47" s="36">
        <v>2</v>
      </c>
      <c r="E47" s="140">
        <v>0</v>
      </c>
      <c r="F47" s="140">
        <f t="shared" si="8"/>
        <v>0</v>
      </c>
      <c r="G47" s="141"/>
    </row>
    <row r="48" spans="1:7" ht="19.5" customHeight="1" x14ac:dyDescent="0.3">
      <c r="A48" s="81" t="str">
        <f t="shared" ref="A48:A79" si="9">IF(D48,$B$46,0)</f>
        <v>Vytápění rozdělovač Ke Karlovu 3 - zařízení a armatury ( armatury včetně protišroubení a protipřírub )</v>
      </c>
      <c r="B48" s="29" t="s">
        <v>141</v>
      </c>
      <c r="C48" s="40" t="s">
        <v>14</v>
      </c>
      <c r="D48" s="36">
        <v>1</v>
      </c>
      <c r="E48" s="140">
        <v>0</v>
      </c>
      <c r="F48" s="140">
        <f t="shared" si="8"/>
        <v>0</v>
      </c>
      <c r="G48" s="141"/>
    </row>
    <row r="49" spans="1:7" ht="19.5" customHeight="1" x14ac:dyDescent="0.3">
      <c r="A49" s="81" t="str">
        <f t="shared" si="9"/>
        <v>Vytápění rozdělovač Ke Karlovu 3 - zařízení a armatury ( armatury včetně protišroubení a protipřírub )</v>
      </c>
      <c r="B49" s="29" t="s">
        <v>142</v>
      </c>
      <c r="C49" s="40" t="s">
        <v>14</v>
      </c>
      <c r="D49" s="36">
        <v>1</v>
      </c>
      <c r="E49" s="140">
        <v>0</v>
      </c>
      <c r="F49" s="140">
        <f t="shared" si="8"/>
        <v>0</v>
      </c>
      <c r="G49" s="141"/>
    </row>
    <row r="50" spans="1:7" ht="19.5" customHeight="1" x14ac:dyDescent="0.3">
      <c r="A50" s="81" t="str">
        <f t="shared" si="9"/>
        <v>Vytápění rozdělovač Ke Karlovu 3 - zařízení a armatury ( armatury včetně protišroubení a protipřírub )</v>
      </c>
      <c r="B50" s="29" t="s">
        <v>143</v>
      </c>
      <c r="C50" s="40" t="s">
        <v>14</v>
      </c>
      <c r="D50" s="36">
        <v>1</v>
      </c>
      <c r="E50" s="140">
        <v>0</v>
      </c>
      <c r="F50" s="140">
        <f t="shared" si="8"/>
        <v>0</v>
      </c>
      <c r="G50" s="141"/>
    </row>
    <row r="51" spans="1:7" ht="19.5" customHeight="1" x14ac:dyDescent="0.3">
      <c r="A51" s="81" t="str">
        <f t="shared" si="9"/>
        <v>Vytápění rozdělovač Ke Karlovu 3 - zařízení a armatury ( armatury včetně protišroubení a protipřírub )</v>
      </c>
      <c r="B51" s="29" t="s">
        <v>144</v>
      </c>
      <c r="C51" s="40" t="s">
        <v>14</v>
      </c>
      <c r="D51" s="36">
        <v>2</v>
      </c>
      <c r="E51" s="140">
        <v>0</v>
      </c>
      <c r="F51" s="140">
        <f t="shared" si="8"/>
        <v>0</v>
      </c>
      <c r="G51" s="141"/>
    </row>
    <row r="52" spans="1:7" ht="19.5" customHeight="1" x14ac:dyDescent="0.3">
      <c r="A52" s="81" t="str">
        <f t="shared" si="9"/>
        <v>Vytápění rozdělovač Ke Karlovu 3 - zařízení a armatury ( armatury včetně protišroubení a protipřírub )</v>
      </c>
      <c r="B52" s="29" t="s">
        <v>145</v>
      </c>
      <c r="C52" s="40" t="s">
        <v>14</v>
      </c>
      <c r="D52" s="36">
        <v>1</v>
      </c>
      <c r="E52" s="140">
        <v>0</v>
      </c>
      <c r="F52" s="140">
        <f t="shared" si="8"/>
        <v>0</v>
      </c>
      <c r="G52" s="141"/>
    </row>
    <row r="53" spans="1:7" x14ac:dyDescent="0.3">
      <c r="A53" s="81" t="str">
        <f t="shared" si="9"/>
        <v>Vytápění rozdělovač Ke Karlovu 3 - zařízení a armatury ( armatury včetně protišroubení a protipřírub )</v>
      </c>
      <c r="B53" s="29" t="s">
        <v>115</v>
      </c>
      <c r="C53" s="40" t="s">
        <v>7</v>
      </c>
      <c r="D53" s="36">
        <v>6</v>
      </c>
      <c r="E53" s="140">
        <v>0</v>
      </c>
      <c r="F53" s="140">
        <f t="shared" si="8"/>
        <v>0</v>
      </c>
      <c r="G53" s="141"/>
    </row>
    <row r="54" spans="1:7" x14ac:dyDescent="0.3">
      <c r="A54" s="81" t="str">
        <f t="shared" si="9"/>
        <v>Vytápění rozdělovač Ke Karlovu 3 - zařízení a armatury ( armatury včetně protišroubení a protipřírub )</v>
      </c>
      <c r="B54" s="29" t="s">
        <v>146</v>
      </c>
      <c r="C54" s="40" t="s">
        <v>7</v>
      </c>
      <c r="D54" s="36">
        <v>2</v>
      </c>
      <c r="E54" s="140">
        <v>0</v>
      </c>
      <c r="F54" s="140">
        <f t="shared" si="8"/>
        <v>0</v>
      </c>
      <c r="G54" s="141"/>
    </row>
    <row r="55" spans="1:7" x14ac:dyDescent="0.3">
      <c r="A55" s="81" t="str">
        <f t="shared" si="9"/>
        <v>Vytápění rozdělovač Ke Karlovu 3 - zařízení a armatury ( armatury včetně protišroubení a protipřírub )</v>
      </c>
      <c r="B55" s="29" t="s">
        <v>147</v>
      </c>
      <c r="C55" s="40" t="s">
        <v>7</v>
      </c>
      <c r="D55" s="36">
        <v>2</v>
      </c>
      <c r="E55" s="140">
        <v>0</v>
      </c>
      <c r="F55" s="140">
        <f t="shared" si="8"/>
        <v>0</v>
      </c>
      <c r="G55" s="141"/>
    </row>
    <row r="56" spans="1:7" x14ac:dyDescent="0.3">
      <c r="A56" s="81" t="str">
        <f t="shared" si="9"/>
        <v>Vytápění rozdělovač Ke Karlovu 3 - zařízení a armatury ( armatury včetně protišroubení a protipřírub )</v>
      </c>
      <c r="B56" s="29" t="s">
        <v>148</v>
      </c>
      <c r="C56" s="40" t="s">
        <v>7</v>
      </c>
      <c r="D56" s="36">
        <v>4</v>
      </c>
      <c r="E56" s="140">
        <v>0</v>
      </c>
      <c r="F56" s="140">
        <f t="shared" si="8"/>
        <v>0</v>
      </c>
      <c r="G56" s="141"/>
    </row>
    <row r="57" spans="1:7" x14ac:dyDescent="0.3">
      <c r="A57" s="81" t="str">
        <f t="shared" si="9"/>
        <v>Vytápění rozdělovač Ke Karlovu 3 - zařízení a armatury ( armatury včetně protišroubení a protipřírub )</v>
      </c>
      <c r="B57" s="29" t="s">
        <v>149</v>
      </c>
      <c r="C57" s="40" t="s">
        <v>7</v>
      </c>
      <c r="D57" s="36">
        <v>2</v>
      </c>
      <c r="E57" s="140">
        <v>0</v>
      </c>
      <c r="F57" s="140">
        <f t="shared" si="8"/>
        <v>0</v>
      </c>
      <c r="G57" s="141"/>
    </row>
    <row r="58" spans="1:7" x14ac:dyDescent="0.3">
      <c r="A58" s="81" t="str">
        <f t="shared" si="9"/>
        <v>Vytápění rozdělovač Ke Karlovu 3 - zařízení a armatury ( armatury včetně protišroubení a protipřírub )</v>
      </c>
      <c r="B58" s="29" t="s">
        <v>120</v>
      </c>
      <c r="C58" s="40" t="s">
        <v>7</v>
      </c>
      <c r="D58" s="36">
        <v>18</v>
      </c>
      <c r="E58" s="140">
        <v>0</v>
      </c>
      <c r="F58" s="140">
        <f t="shared" si="8"/>
        <v>0</v>
      </c>
      <c r="G58" s="141"/>
    </row>
    <row r="59" spans="1:7" x14ac:dyDescent="0.3">
      <c r="A59" s="81" t="str">
        <f t="shared" si="9"/>
        <v>Vytápění rozdělovač Ke Karlovu 3 - zařízení a armatury ( armatury včetně protišroubení a protipřírub )</v>
      </c>
      <c r="B59" s="29" t="s">
        <v>122</v>
      </c>
      <c r="C59" s="40" t="s">
        <v>7</v>
      </c>
      <c r="D59" s="36">
        <v>2</v>
      </c>
      <c r="E59" s="140">
        <v>0</v>
      </c>
      <c r="F59" s="140">
        <f t="shared" si="8"/>
        <v>0</v>
      </c>
      <c r="G59" s="141"/>
    </row>
    <row r="60" spans="1:7" x14ac:dyDescent="0.3">
      <c r="A60" s="81" t="str">
        <f t="shared" si="9"/>
        <v>Vytápění rozdělovač Ke Karlovu 3 - zařízení a armatury ( armatury včetně protišroubení a protipřírub )</v>
      </c>
      <c r="B60" s="29" t="s">
        <v>150</v>
      </c>
      <c r="C60" s="40" t="s">
        <v>7</v>
      </c>
      <c r="D60" s="36">
        <v>8</v>
      </c>
      <c r="E60" s="140">
        <v>0</v>
      </c>
      <c r="F60" s="140">
        <f t="shared" si="8"/>
        <v>0</v>
      </c>
      <c r="G60" s="141"/>
    </row>
    <row r="61" spans="1:7" x14ac:dyDescent="0.3">
      <c r="A61" s="81" t="str">
        <f t="shared" si="9"/>
        <v>Vytápění rozdělovač Ke Karlovu 3 - zařízení a armatury ( armatury včetně protišroubení a protipřírub )</v>
      </c>
      <c r="B61" s="29" t="s">
        <v>123</v>
      </c>
      <c r="C61" s="40" t="s">
        <v>7</v>
      </c>
      <c r="D61" s="36">
        <v>2</v>
      </c>
      <c r="E61" s="140">
        <v>0</v>
      </c>
      <c r="F61" s="140">
        <f t="shared" si="8"/>
        <v>0</v>
      </c>
      <c r="G61" s="141"/>
    </row>
    <row r="62" spans="1:7" x14ac:dyDescent="0.3">
      <c r="A62" s="81" t="str">
        <f t="shared" si="9"/>
        <v>Vytápění rozdělovač Ke Karlovu 3 - zařízení a armatury ( armatury včetně protišroubení a protipřírub )</v>
      </c>
      <c r="B62" s="29" t="s">
        <v>125</v>
      </c>
      <c r="C62" s="40" t="s">
        <v>7</v>
      </c>
      <c r="D62" s="36">
        <v>16</v>
      </c>
      <c r="E62" s="140">
        <v>0</v>
      </c>
      <c r="F62" s="140">
        <f t="shared" si="8"/>
        <v>0</v>
      </c>
      <c r="G62" s="141"/>
    </row>
    <row r="63" spans="1:7" x14ac:dyDescent="0.3">
      <c r="A63" s="81" t="str">
        <f t="shared" si="9"/>
        <v>Vytápění rozdělovač Ke Karlovu 3 - zařízení a armatury ( armatury včetně protišroubení a protipřírub )</v>
      </c>
      <c r="B63" s="29" t="s">
        <v>126</v>
      </c>
      <c r="C63" s="40" t="s">
        <v>7</v>
      </c>
      <c r="D63" s="36">
        <v>4</v>
      </c>
      <c r="E63" s="140">
        <v>0</v>
      </c>
      <c r="F63" s="140">
        <f t="shared" si="8"/>
        <v>0</v>
      </c>
      <c r="G63" s="141"/>
    </row>
    <row r="64" spans="1:7" x14ac:dyDescent="0.3">
      <c r="A64" s="81" t="str">
        <f t="shared" si="9"/>
        <v>Vytápění rozdělovač Ke Karlovu 3 - zařízení a armatury ( armatury včetně protišroubení a protipřírub )</v>
      </c>
      <c r="B64" s="29" t="s">
        <v>127</v>
      </c>
      <c r="C64" s="40" t="s">
        <v>7</v>
      </c>
      <c r="D64" s="36">
        <v>2</v>
      </c>
      <c r="E64" s="140">
        <v>0</v>
      </c>
      <c r="F64" s="140">
        <f t="shared" si="8"/>
        <v>0</v>
      </c>
      <c r="G64" s="141"/>
    </row>
    <row r="65" spans="1:7" ht="39.6" x14ac:dyDescent="0.3">
      <c r="A65" s="81" t="str">
        <f t="shared" si="9"/>
        <v>Vytápění rozdělovač Ke Karlovu 3 - zařízení a armatury ( armatury včetně protišroubení a protipřírub )</v>
      </c>
      <c r="B65" s="29" t="s">
        <v>58</v>
      </c>
      <c r="C65" s="40" t="s">
        <v>7</v>
      </c>
      <c r="D65" s="36">
        <v>1</v>
      </c>
      <c r="E65" s="140">
        <v>0</v>
      </c>
      <c r="F65" s="140">
        <f t="shared" si="8"/>
        <v>0</v>
      </c>
      <c r="G65" s="141"/>
    </row>
    <row r="66" spans="1:7" ht="39.6" x14ac:dyDescent="0.3">
      <c r="A66" s="81" t="str">
        <f t="shared" si="9"/>
        <v>Vytápění rozdělovač Ke Karlovu 3 - zařízení a armatury ( armatury včetně protišroubení a protipřírub )</v>
      </c>
      <c r="B66" s="29" t="s">
        <v>59</v>
      </c>
      <c r="C66" s="40" t="s">
        <v>7</v>
      </c>
      <c r="D66" s="36">
        <v>2</v>
      </c>
      <c r="E66" s="140">
        <v>0</v>
      </c>
      <c r="F66" s="140">
        <f t="shared" si="8"/>
        <v>0</v>
      </c>
      <c r="G66" s="141"/>
    </row>
    <row r="67" spans="1:7" ht="39.6" x14ac:dyDescent="0.3">
      <c r="A67" s="81" t="str">
        <f t="shared" si="9"/>
        <v>Vytápění rozdělovač Ke Karlovu 3 - zařízení a armatury ( armatury včetně protišroubení a protipřírub )</v>
      </c>
      <c r="B67" s="29" t="s">
        <v>60</v>
      </c>
      <c r="C67" s="40" t="s">
        <v>7</v>
      </c>
      <c r="D67" s="36">
        <v>4</v>
      </c>
      <c r="E67" s="140">
        <v>0</v>
      </c>
      <c r="F67" s="140">
        <f t="shared" si="8"/>
        <v>0</v>
      </c>
      <c r="G67" s="141"/>
    </row>
    <row r="68" spans="1:7" ht="39.6" x14ac:dyDescent="0.3">
      <c r="A68" s="81" t="str">
        <f t="shared" si="9"/>
        <v>Vytápění rozdělovač Ke Karlovu 3 - zařízení a armatury ( armatury včetně protišroubení a protipřírub )</v>
      </c>
      <c r="B68" s="29" t="s">
        <v>61</v>
      </c>
      <c r="C68" s="40" t="s">
        <v>7</v>
      </c>
      <c r="D68" s="36">
        <v>1</v>
      </c>
      <c r="E68" s="140">
        <v>0</v>
      </c>
      <c r="F68" s="140">
        <f t="shared" si="8"/>
        <v>0</v>
      </c>
      <c r="G68" s="141"/>
    </row>
    <row r="69" spans="1:7" ht="39.6" x14ac:dyDescent="0.3">
      <c r="A69" s="81" t="str">
        <f t="shared" si="9"/>
        <v>Vytápění rozdělovač Ke Karlovu 3 - zařízení a armatury ( armatury včetně protišroubení a protipřírub )</v>
      </c>
      <c r="B69" s="29" t="s">
        <v>151</v>
      </c>
      <c r="C69" s="40" t="s">
        <v>7</v>
      </c>
      <c r="D69" s="36">
        <v>1</v>
      </c>
      <c r="E69" s="140">
        <v>0</v>
      </c>
      <c r="F69" s="140">
        <f t="shared" si="8"/>
        <v>0</v>
      </c>
      <c r="G69" s="141"/>
    </row>
    <row r="70" spans="1:7" ht="39.6" x14ac:dyDescent="0.3">
      <c r="A70" s="81" t="str">
        <f t="shared" si="9"/>
        <v>Vytápění rozdělovač Ke Karlovu 3 - zařízení a armatury ( armatury včetně protišroubení a protipřírub )</v>
      </c>
      <c r="B70" s="29" t="s">
        <v>152</v>
      </c>
      <c r="C70" s="40" t="s">
        <v>7</v>
      </c>
      <c r="D70" s="36">
        <v>1</v>
      </c>
      <c r="E70" s="140">
        <v>0</v>
      </c>
      <c r="F70" s="140">
        <f t="shared" si="8"/>
        <v>0</v>
      </c>
      <c r="G70" s="141"/>
    </row>
    <row r="71" spans="1:7" ht="39.6" x14ac:dyDescent="0.3">
      <c r="A71" s="81" t="str">
        <f t="shared" si="9"/>
        <v>Vytápění rozdělovač Ke Karlovu 3 - zařízení a armatury ( armatury včetně protišroubení a protipřírub )</v>
      </c>
      <c r="B71" s="29" t="s">
        <v>153</v>
      </c>
      <c r="C71" s="40" t="s">
        <v>7</v>
      </c>
      <c r="D71" s="36">
        <v>3</v>
      </c>
      <c r="E71" s="140">
        <v>0</v>
      </c>
      <c r="F71" s="140">
        <f t="shared" si="8"/>
        <v>0</v>
      </c>
      <c r="G71" s="141"/>
    </row>
    <row r="72" spans="1:7" ht="39.6" x14ac:dyDescent="0.3">
      <c r="A72" s="81" t="str">
        <f t="shared" si="9"/>
        <v>Vytápění rozdělovač Ke Karlovu 3 - zařízení a armatury ( armatury včetně protišroubení a protipřírub )</v>
      </c>
      <c r="B72" s="29" t="s">
        <v>154</v>
      </c>
      <c r="C72" s="40" t="s">
        <v>7</v>
      </c>
      <c r="D72" s="36">
        <v>1</v>
      </c>
      <c r="E72" s="140">
        <v>0</v>
      </c>
      <c r="F72" s="140">
        <f t="shared" si="8"/>
        <v>0</v>
      </c>
      <c r="G72" s="143"/>
    </row>
    <row r="73" spans="1:7" ht="39.6" x14ac:dyDescent="0.3">
      <c r="A73" s="81" t="str">
        <f t="shared" si="9"/>
        <v>Vytápění rozdělovač Ke Karlovu 3 - zařízení a armatury ( armatury včetně protišroubení a protipřírub )</v>
      </c>
      <c r="B73" s="29" t="s">
        <v>155</v>
      </c>
      <c r="C73" s="40" t="s">
        <v>7</v>
      </c>
      <c r="D73" s="36">
        <v>1</v>
      </c>
      <c r="E73" s="140">
        <v>0</v>
      </c>
      <c r="F73" s="140">
        <f t="shared" si="8"/>
        <v>0</v>
      </c>
      <c r="G73" s="142"/>
    </row>
    <row r="74" spans="1:7" x14ac:dyDescent="0.3">
      <c r="A74" s="81" t="str">
        <f t="shared" si="9"/>
        <v>Vytápění rozdělovač Ke Karlovu 3 - zařízení a armatury ( armatury včetně protišroubení a protipřírub )</v>
      </c>
      <c r="B74" s="29" t="s">
        <v>129</v>
      </c>
      <c r="C74" s="40" t="s">
        <v>7</v>
      </c>
      <c r="D74" s="36">
        <v>16</v>
      </c>
      <c r="E74" s="140">
        <v>0</v>
      </c>
      <c r="F74" s="140">
        <f t="shared" si="8"/>
        <v>0</v>
      </c>
      <c r="G74" s="141"/>
    </row>
    <row r="75" spans="1:7" x14ac:dyDescent="0.3">
      <c r="A75" s="81" t="str">
        <f t="shared" si="9"/>
        <v>Vytápění rozdělovač Ke Karlovu 3 - zařízení a armatury ( armatury včetně protišroubení a protipřírub )</v>
      </c>
      <c r="B75" s="29" t="s">
        <v>156</v>
      </c>
      <c r="C75" s="40" t="s">
        <v>7</v>
      </c>
      <c r="D75" s="36">
        <v>1</v>
      </c>
      <c r="E75" s="140">
        <v>0</v>
      </c>
      <c r="F75" s="140">
        <f t="shared" si="8"/>
        <v>0</v>
      </c>
      <c r="G75" s="143"/>
    </row>
    <row r="76" spans="1:7" x14ac:dyDescent="0.3">
      <c r="A76" s="81" t="str">
        <f t="shared" si="9"/>
        <v>Vytápění rozdělovač Ke Karlovu 3 - zařízení a armatury ( armatury včetně protišroubení a protipřírub )</v>
      </c>
      <c r="B76" s="29" t="s">
        <v>157</v>
      </c>
      <c r="C76" s="40" t="s">
        <v>7</v>
      </c>
      <c r="D76" s="36">
        <v>2</v>
      </c>
      <c r="E76" s="140">
        <v>0</v>
      </c>
      <c r="F76" s="140">
        <f t="shared" si="8"/>
        <v>0</v>
      </c>
      <c r="G76" s="141"/>
    </row>
    <row r="77" spans="1:7" x14ac:dyDescent="0.3">
      <c r="A77" s="81" t="str">
        <f t="shared" si="9"/>
        <v>Vytápění rozdělovač Ke Karlovu 3 - zařízení a armatury ( armatury včetně protišroubení a protipřírub )</v>
      </c>
      <c r="B77" s="29" t="s">
        <v>131</v>
      </c>
      <c r="C77" s="40" t="s">
        <v>7</v>
      </c>
      <c r="D77" s="36">
        <v>4</v>
      </c>
      <c r="E77" s="140">
        <v>0</v>
      </c>
      <c r="F77" s="140">
        <f t="shared" si="8"/>
        <v>0</v>
      </c>
      <c r="G77" s="141"/>
    </row>
    <row r="78" spans="1:7" x14ac:dyDescent="0.3">
      <c r="A78" s="81" t="str">
        <f t="shared" si="9"/>
        <v>Vytápění rozdělovač Ke Karlovu 3 - zařízení a armatury ( armatury včetně protišroubení a protipřírub )</v>
      </c>
      <c r="B78" s="29" t="s">
        <v>132</v>
      </c>
      <c r="C78" s="40" t="s">
        <v>7</v>
      </c>
      <c r="D78" s="36">
        <v>1</v>
      </c>
      <c r="E78" s="140">
        <v>0</v>
      </c>
      <c r="F78" s="140">
        <f t="shared" si="8"/>
        <v>0</v>
      </c>
      <c r="G78" s="142"/>
    </row>
    <row r="79" spans="1:7" x14ac:dyDescent="0.3">
      <c r="A79" s="81" t="str">
        <f t="shared" si="9"/>
        <v>Vytápění rozdělovač Ke Karlovu 3 - zařízení a armatury ( armatury včetně protišroubení a protipřírub )</v>
      </c>
      <c r="B79" s="29" t="s">
        <v>158</v>
      </c>
      <c r="C79" s="40" t="s">
        <v>7</v>
      </c>
      <c r="D79" s="36">
        <v>1</v>
      </c>
      <c r="E79" s="140">
        <v>0</v>
      </c>
      <c r="F79" s="140">
        <f t="shared" si="8"/>
        <v>0</v>
      </c>
      <c r="G79" s="141"/>
    </row>
    <row r="80" spans="1:7" x14ac:dyDescent="0.3">
      <c r="A80" s="81" t="str">
        <f t="shared" ref="A80:A98" si="10">IF(D80,$B$46,0)</f>
        <v>Vytápění rozdělovač Ke Karlovu 3 - zařízení a armatury ( armatury včetně protišroubení a protipřírub )</v>
      </c>
      <c r="B80" s="29" t="s">
        <v>159</v>
      </c>
      <c r="C80" s="40" t="s">
        <v>7</v>
      </c>
      <c r="D80" s="36">
        <v>2</v>
      </c>
      <c r="E80" s="140">
        <v>0</v>
      </c>
      <c r="F80" s="140">
        <f t="shared" si="8"/>
        <v>0</v>
      </c>
      <c r="G80" s="141"/>
    </row>
    <row r="81" spans="1:7" x14ac:dyDescent="0.3">
      <c r="A81" s="82" t="str">
        <f t="shared" si="10"/>
        <v>Vytápění rozdělovač Ke Karlovu 3 - zařízení a armatury ( armatury včetně protišroubení a protipřírub )</v>
      </c>
      <c r="B81" s="29" t="s">
        <v>160</v>
      </c>
      <c r="C81" s="40" t="s">
        <v>7</v>
      </c>
      <c r="D81" s="36">
        <v>4</v>
      </c>
      <c r="E81" s="140">
        <v>0</v>
      </c>
      <c r="F81" s="140">
        <f t="shared" si="8"/>
        <v>0</v>
      </c>
      <c r="G81" s="143"/>
    </row>
    <row r="82" spans="1:7" x14ac:dyDescent="0.3">
      <c r="A82" s="78" t="str">
        <f t="shared" si="10"/>
        <v>Vytápění rozdělovač Ke Karlovu 3 - zařízení a armatury ( armatury včetně protišroubení a protipřírub )</v>
      </c>
      <c r="B82" s="29" t="s">
        <v>161</v>
      </c>
      <c r="C82" s="40" t="s">
        <v>7</v>
      </c>
      <c r="D82" s="36">
        <v>1</v>
      </c>
      <c r="E82" s="140">
        <v>0</v>
      </c>
      <c r="F82" s="140">
        <f t="shared" si="8"/>
        <v>0</v>
      </c>
      <c r="G82" s="141"/>
    </row>
    <row r="83" spans="1:7" s="59" customFormat="1" hidden="1" x14ac:dyDescent="0.3">
      <c r="A83" s="1">
        <f t="shared" si="10"/>
        <v>0</v>
      </c>
      <c r="B83" s="29" t="s">
        <v>134</v>
      </c>
      <c r="C83" s="66" t="s">
        <v>14</v>
      </c>
      <c r="D83" s="64"/>
      <c r="E83" s="65">
        <f>IF(D83=0,0,(#REF!+#REF!)*(1+#REF!+#REF!))</f>
        <v>0</v>
      </c>
      <c r="F83" s="65">
        <f t="shared" ref="F83:F98" si="11">E83*D83</f>
        <v>0</v>
      </c>
      <c r="G83" s="65"/>
    </row>
    <row r="84" spans="1:7" x14ac:dyDescent="0.3">
      <c r="A84" s="78" t="str">
        <f t="shared" si="10"/>
        <v>Vytápění rozdělovač Ke Karlovu 3 - zařízení a armatury ( armatury včetně protišroubení a protipřírub )</v>
      </c>
      <c r="B84" s="29" t="s">
        <v>135</v>
      </c>
      <c r="C84" s="40" t="s">
        <v>14</v>
      </c>
      <c r="D84" s="36">
        <v>16</v>
      </c>
      <c r="E84" s="140">
        <v>0</v>
      </c>
      <c r="F84" s="140">
        <f t="shared" ref="F84:F95" si="12">D84*E84</f>
        <v>0</v>
      </c>
      <c r="G84" s="141"/>
    </row>
    <row r="85" spans="1:7" x14ac:dyDescent="0.3">
      <c r="A85" s="78" t="str">
        <f t="shared" si="10"/>
        <v>Vytápění rozdělovač Ke Karlovu 3 - zařízení a armatury ( armatury včetně protišroubení a protipřírub )</v>
      </c>
      <c r="B85" s="29" t="s">
        <v>136</v>
      </c>
      <c r="C85" s="40" t="s">
        <v>14</v>
      </c>
      <c r="D85" s="36">
        <v>16</v>
      </c>
      <c r="E85" s="140">
        <v>0</v>
      </c>
      <c r="F85" s="140">
        <f t="shared" si="12"/>
        <v>0</v>
      </c>
      <c r="G85" s="141"/>
    </row>
    <row r="86" spans="1:7" ht="39.6" x14ac:dyDescent="0.3">
      <c r="A86" s="78" t="str">
        <f t="shared" si="10"/>
        <v>Vytápění rozdělovač Ke Karlovu 3 - zařízení a armatury ( armatury včetně protišroubení a protipřírub )</v>
      </c>
      <c r="B86" s="29" t="s">
        <v>137</v>
      </c>
      <c r="C86" s="40" t="s">
        <v>14</v>
      </c>
      <c r="D86" s="36">
        <v>16</v>
      </c>
      <c r="E86" s="140">
        <v>0</v>
      </c>
      <c r="F86" s="140">
        <f t="shared" si="12"/>
        <v>0</v>
      </c>
      <c r="G86" s="141"/>
    </row>
    <row r="87" spans="1:7" ht="39.6" x14ac:dyDescent="0.3">
      <c r="A87" s="78" t="str">
        <f t="shared" si="10"/>
        <v>Vytápění rozdělovač Ke Karlovu 3 - zařízení a armatury ( armatury včetně protišroubení a protipřírub )</v>
      </c>
      <c r="B87" s="29" t="s">
        <v>138</v>
      </c>
      <c r="C87" s="40" t="s">
        <v>14</v>
      </c>
      <c r="D87" s="36">
        <v>8</v>
      </c>
      <c r="E87" s="140">
        <v>0</v>
      </c>
      <c r="F87" s="140">
        <f t="shared" si="12"/>
        <v>0</v>
      </c>
      <c r="G87" s="141"/>
    </row>
    <row r="88" spans="1:7" x14ac:dyDescent="0.3">
      <c r="A88" s="78" t="str">
        <f t="shared" si="10"/>
        <v>Vytápění rozdělovač Ke Karlovu 3 - zařízení a armatury ( armatury včetně protišroubení a protipřírub )</v>
      </c>
      <c r="B88" s="29" t="s">
        <v>162</v>
      </c>
      <c r="C88" s="40" t="s">
        <v>14</v>
      </c>
      <c r="D88" s="36">
        <v>2</v>
      </c>
      <c r="E88" s="140">
        <v>0</v>
      </c>
      <c r="F88" s="140">
        <f t="shared" si="12"/>
        <v>0</v>
      </c>
      <c r="G88" s="141"/>
    </row>
    <row r="89" spans="1:7" x14ac:dyDescent="0.3">
      <c r="A89" s="78" t="str">
        <f t="shared" si="10"/>
        <v>Vytápění rozdělovač Ke Karlovu 3 - zařízení a armatury ( armatury včetně protišroubení a protipřírub )</v>
      </c>
      <c r="B89" s="29" t="s">
        <v>163</v>
      </c>
      <c r="C89" s="40" t="s">
        <v>14</v>
      </c>
      <c r="D89" s="36">
        <v>4</v>
      </c>
      <c r="E89" s="140">
        <v>0</v>
      </c>
      <c r="F89" s="140">
        <f t="shared" si="12"/>
        <v>0</v>
      </c>
      <c r="G89" s="141"/>
    </row>
    <row r="90" spans="1:7" ht="39.6" x14ac:dyDescent="0.3">
      <c r="A90" s="78" t="str">
        <f t="shared" si="10"/>
        <v>Vytápění rozdělovač Ke Karlovu 3 - zařízení a armatury ( armatury včetně protišroubení a protipřírub )</v>
      </c>
      <c r="B90" s="29" t="s">
        <v>164</v>
      </c>
      <c r="C90" s="40" t="s">
        <v>7</v>
      </c>
      <c r="D90" s="36">
        <v>4</v>
      </c>
      <c r="E90" s="140">
        <v>0</v>
      </c>
      <c r="F90" s="140">
        <f t="shared" si="12"/>
        <v>0</v>
      </c>
      <c r="G90" s="141"/>
    </row>
    <row r="91" spans="1:7" x14ac:dyDescent="0.3">
      <c r="A91" s="78" t="str">
        <f t="shared" si="10"/>
        <v>Vytápění rozdělovač Ke Karlovu 3 - zařízení a armatury ( armatury včetně protišroubení a protipřírub )</v>
      </c>
      <c r="B91" s="29" t="s">
        <v>165</v>
      </c>
      <c r="C91" s="40" t="s">
        <v>14</v>
      </c>
      <c r="D91" s="36">
        <v>4</v>
      </c>
      <c r="E91" s="140">
        <v>0</v>
      </c>
      <c r="F91" s="140">
        <f t="shared" si="12"/>
        <v>0</v>
      </c>
      <c r="G91" s="141"/>
    </row>
    <row r="92" spans="1:7" x14ac:dyDescent="0.3">
      <c r="A92" s="78" t="str">
        <f t="shared" si="10"/>
        <v>Vytápění rozdělovač Ke Karlovu 3 - zařízení a armatury ( armatury včetně protišroubení a protipřírub )</v>
      </c>
      <c r="B92" s="29" t="s">
        <v>166</v>
      </c>
      <c r="C92" s="40" t="s">
        <v>14</v>
      </c>
      <c r="D92" s="36">
        <v>1</v>
      </c>
      <c r="E92" s="140">
        <v>0</v>
      </c>
      <c r="F92" s="140">
        <f t="shared" si="12"/>
        <v>0</v>
      </c>
      <c r="G92" s="141"/>
    </row>
    <row r="93" spans="1:7" x14ac:dyDescent="0.3">
      <c r="A93" s="78" t="str">
        <f t="shared" si="10"/>
        <v>Vytápění rozdělovač Ke Karlovu 3 - zařízení a armatury ( armatury včetně protišroubení a protipřírub )</v>
      </c>
      <c r="B93" s="29" t="s">
        <v>163</v>
      </c>
      <c r="C93" s="40" t="s">
        <v>14</v>
      </c>
      <c r="D93" s="36">
        <v>2</v>
      </c>
      <c r="E93" s="140">
        <v>0</v>
      </c>
      <c r="F93" s="140">
        <f t="shared" si="12"/>
        <v>0</v>
      </c>
      <c r="G93" s="141"/>
    </row>
    <row r="94" spans="1:7" ht="39.6" x14ac:dyDescent="0.3">
      <c r="A94" s="78" t="str">
        <f t="shared" si="10"/>
        <v>Vytápění rozdělovač Ke Karlovu 3 - zařízení a armatury ( armatury včetně protišroubení a protipřírub )</v>
      </c>
      <c r="B94" s="29" t="s">
        <v>164</v>
      </c>
      <c r="C94" s="40" t="s">
        <v>7</v>
      </c>
      <c r="D94" s="36">
        <v>2</v>
      </c>
      <c r="E94" s="140">
        <v>0</v>
      </c>
      <c r="F94" s="140">
        <f t="shared" si="12"/>
        <v>0</v>
      </c>
      <c r="G94" s="141"/>
    </row>
    <row r="95" spans="1:7" x14ac:dyDescent="0.3">
      <c r="A95" s="78" t="str">
        <f t="shared" si="10"/>
        <v>Vytápění rozdělovač Ke Karlovu 3 - zařízení a armatury ( armatury včetně protišroubení a protipřírub )</v>
      </c>
      <c r="B95" s="29" t="s">
        <v>167</v>
      </c>
      <c r="C95" s="40" t="s">
        <v>14</v>
      </c>
      <c r="D95" s="36">
        <v>2</v>
      </c>
      <c r="E95" s="140">
        <v>0</v>
      </c>
      <c r="F95" s="140">
        <f t="shared" si="12"/>
        <v>0</v>
      </c>
      <c r="G95" s="141"/>
    </row>
    <row r="96" spans="1:7" s="59" customFormat="1" hidden="1" x14ac:dyDescent="0.3">
      <c r="A96" s="1">
        <f t="shared" si="10"/>
        <v>0</v>
      </c>
      <c r="B96" s="29"/>
      <c r="C96" s="66" t="s">
        <v>7</v>
      </c>
      <c r="D96" s="64"/>
      <c r="E96" s="65">
        <f>IF(D96=0,0,(#REF!+#REF!)*(1+#REF!+#REF!))</f>
        <v>0</v>
      </c>
      <c r="F96" s="65">
        <f t="shared" si="11"/>
        <v>0</v>
      </c>
      <c r="G96" s="65"/>
    </row>
    <row r="97" spans="1:7" s="59" customFormat="1" hidden="1" x14ac:dyDescent="0.3">
      <c r="A97" s="1">
        <f t="shared" si="10"/>
        <v>0</v>
      </c>
      <c r="B97" s="29"/>
      <c r="C97" s="66" t="s">
        <v>7</v>
      </c>
      <c r="D97" s="64"/>
      <c r="E97" s="65">
        <f>IF(D97=0,0,(#REF!+#REF!)*(1+#REF!+#REF!))</f>
        <v>0</v>
      </c>
      <c r="F97" s="65">
        <f t="shared" si="11"/>
        <v>0</v>
      </c>
      <c r="G97" s="65"/>
    </row>
    <row r="98" spans="1:7" s="59" customFormat="1" hidden="1" x14ac:dyDescent="0.3">
      <c r="A98" s="1">
        <f t="shared" si="10"/>
        <v>0</v>
      </c>
      <c r="B98" s="29"/>
      <c r="C98" s="64" t="s">
        <v>7</v>
      </c>
      <c r="D98" s="64"/>
      <c r="E98" s="65">
        <f>IF(D98=0,0,(#REF!+#REF!)*(1+#REF!+#REF!))</f>
        <v>0</v>
      </c>
      <c r="F98" s="65">
        <f t="shared" si="11"/>
        <v>0</v>
      </c>
      <c r="G98" s="65"/>
    </row>
    <row r="99" spans="1:7" x14ac:dyDescent="0.3">
      <c r="A99" s="78" t="str">
        <f>IF(D46,$B$46,0)</f>
        <v>Vytápění rozdělovač Ke Karlovu 3 - zařízení a armatury ( armatury včetně protišroubení a protipřírub )</v>
      </c>
      <c r="B99" s="29"/>
      <c r="C99" s="36"/>
      <c r="D99" s="36"/>
      <c r="E99" s="140"/>
      <c r="F99" s="140"/>
      <c r="G99" s="141"/>
    </row>
    <row r="100" spans="1:7" x14ac:dyDescent="0.3">
      <c r="A100" s="84" t="str">
        <f>IF(D100,$B$100,0)</f>
        <v>Vytápění - potrubí</v>
      </c>
      <c r="B100" s="68" t="s">
        <v>168</v>
      </c>
      <c r="C100" s="42"/>
      <c r="D100" s="38">
        <f>SUM(D101:D131)</f>
        <v>555</v>
      </c>
      <c r="E100" s="140">
        <v>0</v>
      </c>
      <c r="F100" s="140">
        <f t="shared" ref="F100:F128" si="13">D100*E100</f>
        <v>0</v>
      </c>
      <c r="G100" s="142">
        <f>SUM(F101:F131)</f>
        <v>0</v>
      </c>
    </row>
    <row r="101" spans="1:7" ht="19.5" customHeight="1" x14ac:dyDescent="0.3">
      <c r="A101" s="81" t="str">
        <f t="shared" ref="A101:A131" si="14">IF(D101,$B$100,0)</f>
        <v>Vytápění - potrubí</v>
      </c>
      <c r="B101" s="29" t="s">
        <v>30</v>
      </c>
      <c r="C101" s="36" t="s">
        <v>17</v>
      </c>
      <c r="D101" s="36">
        <v>3</v>
      </c>
      <c r="E101" s="140">
        <v>0</v>
      </c>
      <c r="F101" s="140">
        <f t="shared" si="13"/>
        <v>0</v>
      </c>
      <c r="G101" s="140"/>
    </row>
    <row r="102" spans="1:7" ht="19.5" customHeight="1" x14ac:dyDescent="0.3">
      <c r="A102" s="82" t="str">
        <f t="shared" si="14"/>
        <v>Vytápění - potrubí</v>
      </c>
      <c r="B102" s="29" t="s">
        <v>31</v>
      </c>
      <c r="C102" s="36" t="s">
        <v>17</v>
      </c>
      <c r="D102" s="36">
        <v>3</v>
      </c>
      <c r="E102" s="140">
        <v>0</v>
      </c>
      <c r="F102" s="140">
        <f t="shared" si="13"/>
        <v>0</v>
      </c>
      <c r="G102" s="144"/>
    </row>
    <row r="103" spans="1:7" ht="19.5" customHeight="1" x14ac:dyDescent="0.3">
      <c r="A103" s="78" t="str">
        <f t="shared" si="14"/>
        <v>Vytápění - potrubí</v>
      </c>
      <c r="B103" s="29" t="s">
        <v>32</v>
      </c>
      <c r="C103" s="36" t="s">
        <v>17</v>
      </c>
      <c r="D103" s="36">
        <v>20</v>
      </c>
      <c r="E103" s="140">
        <v>0</v>
      </c>
      <c r="F103" s="140">
        <f t="shared" si="13"/>
        <v>0</v>
      </c>
      <c r="G103" s="140"/>
    </row>
    <row r="104" spans="1:7" ht="19.5" customHeight="1" x14ac:dyDescent="0.3">
      <c r="A104" s="78" t="str">
        <f t="shared" si="14"/>
        <v>Vytápění - potrubí</v>
      </c>
      <c r="B104" s="29" t="s">
        <v>33</v>
      </c>
      <c r="C104" s="36" t="s">
        <v>17</v>
      </c>
      <c r="D104" s="36">
        <v>20</v>
      </c>
      <c r="E104" s="140">
        <v>0</v>
      </c>
      <c r="F104" s="140">
        <f t="shared" si="13"/>
        <v>0</v>
      </c>
      <c r="G104" s="140"/>
    </row>
    <row r="105" spans="1:7" ht="19.5" customHeight="1" x14ac:dyDescent="0.3">
      <c r="A105" s="78" t="str">
        <f t="shared" si="14"/>
        <v>Vytápění - potrubí</v>
      </c>
      <c r="B105" s="29" t="s">
        <v>34</v>
      </c>
      <c r="C105" s="36" t="s">
        <v>17</v>
      </c>
      <c r="D105" s="36">
        <v>12</v>
      </c>
      <c r="E105" s="140">
        <v>0</v>
      </c>
      <c r="F105" s="140">
        <f t="shared" si="13"/>
        <v>0</v>
      </c>
      <c r="G105" s="140"/>
    </row>
    <row r="106" spans="1:7" ht="19.5" customHeight="1" x14ac:dyDescent="0.3">
      <c r="A106" s="78" t="str">
        <f t="shared" si="14"/>
        <v>Vytápění - potrubí</v>
      </c>
      <c r="B106" s="29" t="s">
        <v>35</v>
      </c>
      <c r="C106" s="36" t="s">
        <v>17</v>
      </c>
      <c r="D106" s="36">
        <v>12</v>
      </c>
      <c r="E106" s="140">
        <v>0</v>
      </c>
      <c r="F106" s="140">
        <f t="shared" si="13"/>
        <v>0</v>
      </c>
      <c r="G106" s="140"/>
    </row>
    <row r="107" spans="1:7" ht="19.5" customHeight="1" x14ac:dyDescent="0.3">
      <c r="A107" s="78" t="str">
        <f t="shared" si="14"/>
        <v>Vytápění - potrubí</v>
      </c>
      <c r="B107" s="29" t="s">
        <v>36</v>
      </c>
      <c r="C107" s="36" t="s">
        <v>17</v>
      </c>
      <c r="D107" s="36">
        <v>30</v>
      </c>
      <c r="E107" s="140">
        <v>0</v>
      </c>
      <c r="F107" s="140">
        <f t="shared" si="13"/>
        <v>0</v>
      </c>
      <c r="G107" s="140"/>
    </row>
    <row r="108" spans="1:7" ht="19.5" customHeight="1" x14ac:dyDescent="0.3">
      <c r="A108" s="78" t="str">
        <f t="shared" si="14"/>
        <v>Vytápění - potrubí</v>
      </c>
      <c r="B108" s="29" t="s">
        <v>37</v>
      </c>
      <c r="C108" s="36" t="s">
        <v>17</v>
      </c>
      <c r="D108" s="36">
        <v>30</v>
      </c>
      <c r="E108" s="140">
        <v>0</v>
      </c>
      <c r="F108" s="140">
        <f t="shared" si="13"/>
        <v>0</v>
      </c>
      <c r="G108" s="140"/>
    </row>
    <row r="109" spans="1:7" ht="19.5" customHeight="1" x14ac:dyDescent="0.3">
      <c r="A109" s="84" t="str">
        <f t="shared" si="14"/>
        <v>Vytápění - potrubí</v>
      </c>
      <c r="B109" s="29" t="s">
        <v>38</v>
      </c>
      <c r="C109" s="36" t="s">
        <v>17</v>
      </c>
      <c r="D109" s="36">
        <v>18</v>
      </c>
      <c r="E109" s="140">
        <v>0</v>
      </c>
      <c r="F109" s="140">
        <f t="shared" si="13"/>
        <v>0</v>
      </c>
      <c r="G109" s="145"/>
    </row>
    <row r="110" spans="1:7" ht="19.5" customHeight="1" x14ac:dyDescent="0.3">
      <c r="A110" s="81" t="str">
        <f t="shared" si="14"/>
        <v>Vytápění - potrubí</v>
      </c>
      <c r="B110" s="29" t="s">
        <v>39</v>
      </c>
      <c r="C110" s="36" t="s">
        <v>17</v>
      </c>
      <c r="D110" s="36">
        <v>18</v>
      </c>
      <c r="E110" s="140">
        <v>0</v>
      </c>
      <c r="F110" s="140">
        <f t="shared" si="13"/>
        <v>0</v>
      </c>
      <c r="G110" s="140"/>
    </row>
    <row r="111" spans="1:7" ht="19.5" customHeight="1" x14ac:dyDescent="0.3">
      <c r="A111" s="82" t="str">
        <f t="shared" si="14"/>
        <v>Vytápění - potrubí</v>
      </c>
      <c r="B111" s="29" t="s">
        <v>40</v>
      </c>
      <c r="C111" s="36" t="s">
        <v>17</v>
      </c>
      <c r="D111" s="36">
        <v>14</v>
      </c>
      <c r="E111" s="140">
        <v>0</v>
      </c>
      <c r="F111" s="140">
        <f t="shared" si="13"/>
        <v>0</v>
      </c>
      <c r="G111" s="144"/>
    </row>
    <row r="112" spans="1:7" ht="19.5" customHeight="1" x14ac:dyDescent="0.3">
      <c r="A112" s="78" t="str">
        <f t="shared" si="14"/>
        <v>Vytápění - potrubí</v>
      </c>
      <c r="B112" s="29" t="s">
        <v>41</v>
      </c>
      <c r="C112" s="36" t="s">
        <v>17</v>
      </c>
      <c r="D112" s="36">
        <v>14</v>
      </c>
      <c r="E112" s="140">
        <v>0</v>
      </c>
      <c r="F112" s="140">
        <f t="shared" si="13"/>
        <v>0</v>
      </c>
      <c r="G112" s="140"/>
    </row>
    <row r="113" spans="1:7" ht="19.5" customHeight="1" x14ac:dyDescent="0.3">
      <c r="A113" s="84" t="str">
        <f t="shared" si="14"/>
        <v>Vytápění - potrubí</v>
      </c>
      <c r="B113" s="29" t="s">
        <v>42</v>
      </c>
      <c r="C113" s="36" t="s">
        <v>17</v>
      </c>
      <c r="D113" s="36">
        <v>9</v>
      </c>
      <c r="E113" s="140">
        <v>0</v>
      </c>
      <c r="F113" s="140">
        <f t="shared" si="13"/>
        <v>0</v>
      </c>
      <c r="G113" s="145"/>
    </row>
    <row r="114" spans="1:7" ht="19.5" customHeight="1" x14ac:dyDescent="0.3">
      <c r="A114" s="81" t="str">
        <f t="shared" si="14"/>
        <v>Vytápění - potrubí</v>
      </c>
      <c r="B114" s="29" t="s">
        <v>43</v>
      </c>
      <c r="C114" s="36" t="s">
        <v>17</v>
      </c>
      <c r="D114" s="36">
        <v>9</v>
      </c>
      <c r="E114" s="140">
        <v>0</v>
      </c>
      <c r="F114" s="140">
        <f t="shared" si="13"/>
        <v>0</v>
      </c>
      <c r="G114" s="140"/>
    </row>
    <row r="115" spans="1:7" ht="19.5" customHeight="1" x14ac:dyDescent="0.3">
      <c r="A115" s="81" t="str">
        <f t="shared" si="14"/>
        <v>Vytápění - potrubí</v>
      </c>
      <c r="B115" s="29" t="s">
        <v>44</v>
      </c>
      <c r="C115" s="36" t="s">
        <v>17</v>
      </c>
      <c r="D115" s="36">
        <v>47</v>
      </c>
      <c r="E115" s="140">
        <v>0</v>
      </c>
      <c r="F115" s="140">
        <f t="shared" si="13"/>
        <v>0</v>
      </c>
      <c r="G115" s="140"/>
    </row>
    <row r="116" spans="1:7" ht="19.5" customHeight="1" x14ac:dyDescent="0.3">
      <c r="A116" s="81" t="str">
        <f t="shared" si="14"/>
        <v>Vytápění - potrubí</v>
      </c>
      <c r="B116" s="29" t="s">
        <v>45</v>
      </c>
      <c r="C116" s="36" t="s">
        <v>17</v>
      </c>
      <c r="D116" s="36">
        <v>47</v>
      </c>
      <c r="E116" s="140">
        <v>0</v>
      </c>
      <c r="F116" s="140">
        <f t="shared" si="13"/>
        <v>0</v>
      </c>
      <c r="G116" s="140"/>
    </row>
    <row r="117" spans="1:7" ht="19.5" customHeight="1" x14ac:dyDescent="0.3">
      <c r="A117" s="81" t="str">
        <f t="shared" si="14"/>
        <v>Vytápění - potrubí</v>
      </c>
      <c r="B117" s="29" t="s">
        <v>46</v>
      </c>
      <c r="C117" s="36" t="s">
        <v>17</v>
      </c>
      <c r="D117" s="36">
        <v>38</v>
      </c>
      <c r="E117" s="140">
        <v>0</v>
      </c>
      <c r="F117" s="140">
        <f t="shared" si="13"/>
        <v>0</v>
      </c>
      <c r="G117" s="140"/>
    </row>
    <row r="118" spans="1:7" ht="19.5" customHeight="1" x14ac:dyDescent="0.3">
      <c r="A118" s="81" t="str">
        <f t="shared" si="14"/>
        <v>Vytápění - potrubí</v>
      </c>
      <c r="B118" s="29" t="s">
        <v>47</v>
      </c>
      <c r="C118" s="36" t="s">
        <v>17</v>
      </c>
      <c r="D118" s="36">
        <v>38</v>
      </c>
      <c r="E118" s="140">
        <v>0</v>
      </c>
      <c r="F118" s="140">
        <f t="shared" si="13"/>
        <v>0</v>
      </c>
      <c r="G118" s="140"/>
    </row>
    <row r="119" spans="1:7" ht="19.5" customHeight="1" x14ac:dyDescent="0.3">
      <c r="A119" s="81" t="str">
        <f>IF(D119,$B$100,0)</f>
        <v>Vytápění - potrubí</v>
      </c>
      <c r="B119" s="29" t="s">
        <v>48</v>
      </c>
      <c r="C119" s="36" t="s">
        <v>17</v>
      </c>
      <c r="D119" s="36">
        <v>9</v>
      </c>
      <c r="E119" s="140">
        <v>0</v>
      </c>
      <c r="F119" s="140">
        <f t="shared" si="13"/>
        <v>0</v>
      </c>
      <c r="G119" s="140"/>
    </row>
    <row r="120" spans="1:7" ht="19.5" customHeight="1" x14ac:dyDescent="0.3">
      <c r="A120" s="81" t="str">
        <f t="shared" si="14"/>
        <v>Vytápění - potrubí</v>
      </c>
      <c r="B120" s="29" t="s">
        <v>49</v>
      </c>
      <c r="C120" s="36" t="s">
        <v>17</v>
      </c>
      <c r="D120" s="36">
        <v>9</v>
      </c>
      <c r="E120" s="140">
        <v>0</v>
      </c>
      <c r="F120" s="140">
        <f t="shared" si="13"/>
        <v>0</v>
      </c>
      <c r="G120" s="140"/>
    </row>
    <row r="121" spans="1:7" ht="19.5" customHeight="1" x14ac:dyDescent="0.3">
      <c r="A121" s="81" t="str">
        <f t="shared" si="14"/>
        <v>Vytápění - potrubí</v>
      </c>
      <c r="B121" s="29" t="s">
        <v>50</v>
      </c>
      <c r="C121" s="36" t="s">
        <v>17</v>
      </c>
      <c r="D121" s="36">
        <v>45</v>
      </c>
      <c r="E121" s="140">
        <v>0</v>
      </c>
      <c r="F121" s="140">
        <f t="shared" si="13"/>
        <v>0</v>
      </c>
      <c r="G121" s="140"/>
    </row>
    <row r="122" spans="1:7" ht="19.5" customHeight="1" x14ac:dyDescent="0.3">
      <c r="A122" s="82" t="str">
        <f t="shared" si="14"/>
        <v>Vytápění - potrubí</v>
      </c>
      <c r="B122" s="29" t="s">
        <v>51</v>
      </c>
      <c r="C122" s="36" t="s">
        <v>17</v>
      </c>
      <c r="D122" s="36">
        <v>45</v>
      </c>
      <c r="E122" s="140">
        <v>0</v>
      </c>
      <c r="F122" s="140">
        <f t="shared" si="13"/>
        <v>0</v>
      </c>
      <c r="G122" s="144"/>
    </row>
    <row r="123" spans="1:7" ht="19.5" customHeight="1" x14ac:dyDescent="0.3">
      <c r="A123" s="78" t="str">
        <f t="shared" si="14"/>
        <v>Vytápění - potrubí</v>
      </c>
      <c r="B123" s="29" t="s">
        <v>52</v>
      </c>
      <c r="C123" s="36" t="s">
        <v>17</v>
      </c>
      <c r="D123" s="36">
        <v>60</v>
      </c>
      <c r="E123" s="140">
        <v>0</v>
      </c>
      <c r="F123" s="140">
        <f t="shared" si="13"/>
        <v>0</v>
      </c>
      <c r="G123" s="140"/>
    </row>
    <row r="124" spans="1:7" ht="19.5" customHeight="1" x14ac:dyDescent="0.3">
      <c r="A124" s="78" t="str">
        <f t="shared" si="14"/>
        <v>Vytápění - potrubí</v>
      </c>
      <c r="B124" s="29" t="s">
        <v>27</v>
      </c>
      <c r="C124" s="36" t="s">
        <v>14</v>
      </c>
      <c r="D124" s="36">
        <v>1</v>
      </c>
      <c r="E124" s="140">
        <v>0</v>
      </c>
      <c r="F124" s="140">
        <f t="shared" si="13"/>
        <v>0</v>
      </c>
      <c r="G124" s="140"/>
    </row>
    <row r="125" spans="1:7" ht="19.5" customHeight="1" x14ac:dyDescent="0.3">
      <c r="A125" s="78" t="str">
        <f t="shared" si="14"/>
        <v>Vytápění - potrubí</v>
      </c>
      <c r="B125" s="29" t="s">
        <v>28</v>
      </c>
      <c r="C125" s="36" t="s">
        <v>14</v>
      </c>
      <c r="D125" s="36">
        <v>1</v>
      </c>
      <c r="E125" s="140">
        <v>0</v>
      </c>
      <c r="F125" s="140">
        <f t="shared" si="13"/>
        <v>0</v>
      </c>
      <c r="G125" s="140"/>
    </row>
    <row r="126" spans="1:7" ht="19.5" customHeight="1" x14ac:dyDescent="0.3">
      <c r="A126" s="78" t="str">
        <f t="shared" si="14"/>
        <v>Vytápění - potrubí</v>
      </c>
      <c r="B126" s="29" t="s">
        <v>29</v>
      </c>
      <c r="C126" s="36" t="s">
        <v>14</v>
      </c>
      <c r="D126" s="36">
        <v>1</v>
      </c>
      <c r="E126" s="140">
        <v>0</v>
      </c>
      <c r="F126" s="140">
        <f t="shared" si="13"/>
        <v>0</v>
      </c>
      <c r="G126" s="140"/>
    </row>
    <row r="127" spans="1:7" ht="19.5" customHeight="1" x14ac:dyDescent="0.3">
      <c r="A127" s="84" t="str">
        <f t="shared" si="14"/>
        <v>Vytápění - potrubí</v>
      </c>
      <c r="B127" s="29" t="s">
        <v>53</v>
      </c>
      <c r="C127" s="36" t="s">
        <v>14</v>
      </c>
      <c r="D127" s="36">
        <v>1</v>
      </c>
      <c r="E127" s="140">
        <v>0</v>
      </c>
      <c r="F127" s="140">
        <f t="shared" si="13"/>
        <v>0</v>
      </c>
      <c r="G127" s="145"/>
    </row>
    <row r="128" spans="1:7" ht="19.5" customHeight="1" x14ac:dyDescent="0.3">
      <c r="A128" s="81" t="str">
        <f t="shared" si="14"/>
        <v>Vytápění - potrubí</v>
      </c>
      <c r="B128" s="29" t="s">
        <v>54</v>
      </c>
      <c r="C128" s="36" t="s">
        <v>14</v>
      </c>
      <c r="D128" s="36">
        <v>1</v>
      </c>
      <c r="E128" s="140">
        <v>0</v>
      </c>
      <c r="F128" s="140">
        <f t="shared" si="13"/>
        <v>0</v>
      </c>
      <c r="G128" s="140"/>
    </row>
    <row r="129" spans="1:7" s="59" customFormat="1" hidden="1" x14ac:dyDescent="0.3">
      <c r="A129" s="2">
        <f t="shared" si="14"/>
        <v>0</v>
      </c>
      <c r="B129" s="29"/>
      <c r="C129" s="64" t="s">
        <v>7</v>
      </c>
      <c r="D129" s="64"/>
      <c r="E129" s="65">
        <f>IF(D129=0,0,(#REF!+#REF!)*(1+#REF!+#REF!))</f>
        <v>0</v>
      </c>
      <c r="F129" s="65">
        <f t="shared" ref="F129:F131" si="15">E129*D129</f>
        <v>0</v>
      </c>
      <c r="G129" s="65"/>
    </row>
    <row r="130" spans="1:7" s="59" customFormat="1" hidden="1" x14ac:dyDescent="0.3">
      <c r="A130" s="2">
        <f t="shared" si="14"/>
        <v>0</v>
      </c>
      <c r="B130" s="29"/>
      <c r="C130" s="64" t="s">
        <v>7</v>
      </c>
      <c r="D130" s="64"/>
      <c r="E130" s="65">
        <f>IF(D130=0,0,(#REF!+#REF!)*(1+#REF!+#REF!))</f>
        <v>0</v>
      </c>
      <c r="F130" s="65">
        <f t="shared" si="15"/>
        <v>0</v>
      </c>
      <c r="G130" s="65"/>
    </row>
    <row r="131" spans="1:7" s="59" customFormat="1" hidden="1" x14ac:dyDescent="0.3">
      <c r="A131" s="2">
        <f t="shared" si="14"/>
        <v>0</v>
      </c>
      <c r="B131" s="29"/>
      <c r="C131" s="64" t="s">
        <v>7</v>
      </c>
      <c r="D131" s="64"/>
      <c r="E131" s="65">
        <f>IF(D131=0,0,(#REF!+#REF!)*(1+#REF!+#REF!))</f>
        <v>0</v>
      </c>
      <c r="F131" s="65">
        <f t="shared" si="15"/>
        <v>0</v>
      </c>
      <c r="G131" s="65"/>
    </row>
    <row r="132" spans="1:7" s="59" customFormat="1" ht="14.4" hidden="1" x14ac:dyDescent="0.3">
      <c r="A132" s="4" t="e">
        <f>IF(#REF!,#REF!,0)</f>
        <v>#REF!</v>
      </c>
      <c r="B132" s="69"/>
      <c r="C132" s="66"/>
      <c r="D132" s="66"/>
      <c r="E132" s="67"/>
      <c r="F132" s="67"/>
      <c r="G132" s="67"/>
    </row>
    <row r="275" spans="1:7" x14ac:dyDescent="0.3">
      <c r="A275" s="88"/>
      <c r="B275" s="29"/>
      <c r="C275" s="36"/>
      <c r="D275" s="36"/>
      <c r="E275" s="35"/>
      <c r="F275" s="35"/>
      <c r="G275" s="35"/>
    </row>
    <row r="276" spans="1:7" x14ac:dyDescent="0.3">
      <c r="A276" s="88"/>
      <c r="B276" s="29"/>
      <c r="C276" s="36"/>
      <c r="D276" s="36"/>
      <c r="E276" s="35"/>
      <c r="F276" s="35"/>
      <c r="G276" s="35"/>
    </row>
    <row r="277" spans="1:7" x14ac:dyDescent="0.3">
      <c r="A277" s="88"/>
      <c r="B277" s="29"/>
      <c r="C277" s="36"/>
      <c r="D277" s="36"/>
      <c r="E277" s="35"/>
      <c r="F277" s="35"/>
      <c r="G277" s="35"/>
    </row>
    <row r="278" spans="1:7" x14ac:dyDescent="0.3">
      <c r="A278" s="88"/>
      <c r="B278" s="29"/>
      <c r="C278" s="36"/>
      <c r="D278" s="36"/>
      <c r="E278" s="35"/>
      <c r="F278" s="35"/>
      <c r="G278" s="35"/>
    </row>
    <row r="279" spans="1:7" x14ac:dyDescent="0.3">
      <c r="A279" s="88"/>
      <c r="B279" s="29"/>
      <c r="C279" s="36"/>
      <c r="D279" s="36"/>
      <c r="E279" s="35"/>
      <c r="F279" s="35"/>
      <c r="G279" s="35"/>
    </row>
    <row r="280" spans="1:7" x14ac:dyDescent="0.3">
      <c r="A280" s="88"/>
      <c r="B280" s="29"/>
      <c r="C280" s="36"/>
      <c r="D280" s="36"/>
      <c r="E280" s="35"/>
      <c r="F280" s="35"/>
      <c r="G280" s="35"/>
    </row>
    <row r="283" spans="1:7" x14ac:dyDescent="0.3">
      <c r="A283" s="88"/>
      <c r="B283" s="29"/>
      <c r="C283" s="36"/>
      <c r="D283" s="36"/>
      <c r="E283" s="35"/>
      <c r="F283" s="35"/>
      <c r="G283" s="35"/>
    </row>
    <row r="285" spans="1:7" x14ac:dyDescent="0.3">
      <c r="A285" s="88"/>
      <c r="B285" s="29"/>
      <c r="C285" s="36"/>
      <c r="D285" s="36"/>
      <c r="E285" s="35"/>
      <c r="F285" s="35"/>
      <c r="G285" s="35"/>
    </row>
    <row r="286" spans="1:7" x14ac:dyDescent="0.3">
      <c r="A286" s="88"/>
      <c r="B286" s="29"/>
      <c r="C286" s="36"/>
      <c r="D286" s="36"/>
      <c r="E286" s="35"/>
      <c r="F286" s="35"/>
      <c r="G286" s="35"/>
    </row>
    <row r="288" spans="1:7" x14ac:dyDescent="0.3">
      <c r="A288" s="88"/>
      <c r="B288" s="29"/>
      <c r="C288" s="36"/>
      <c r="D288" s="36"/>
      <c r="E288" s="35"/>
      <c r="F288" s="35"/>
      <c r="G288" s="35"/>
    </row>
    <row r="289" spans="1:7" x14ac:dyDescent="0.3">
      <c r="A289" s="88"/>
      <c r="B289" s="29"/>
      <c r="C289" s="36"/>
      <c r="D289" s="36"/>
      <c r="E289" s="35"/>
      <c r="F289" s="35"/>
      <c r="G289" s="35"/>
    </row>
    <row r="304" spans="1:7" x14ac:dyDescent="0.3">
      <c r="A304" s="88"/>
      <c r="B304" s="29"/>
      <c r="C304" s="36"/>
      <c r="D304" s="36"/>
      <c r="E304" s="35"/>
      <c r="F304" s="35"/>
      <c r="G304" s="35"/>
    </row>
    <row r="305" spans="1:7" x14ac:dyDescent="0.3">
      <c r="A305" s="88"/>
      <c r="B305" s="29"/>
      <c r="C305" s="36"/>
      <c r="D305" s="36"/>
      <c r="E305" s="35"/>
      <c r="F305" s="35"/>
      <c r="G305" s="35"/>
    </row>
    <row r="306" spans="1:7" x14ac:dyDescent="0.3">
      <c r="A306" s="88"/>
      <c r="B306" s="29"/>
      <c r="C306" s="36"/>
      <c r="D306" s="36"/>
      <c r="E306" s="35"/>
      <c r="F306" s="35"/>
      <c r="G306" s="35"/>
    </row>
    <row r="307" spans="1:7" x14ac:dyDescent="0.3">
      <c r="A307" s="88"/>
      <c r="B307" s="29"/>
      <c r="C307" s="36"/>
      <c r="D307" s="36"/>
      <c r="E307" s="35"/>
      <c r="F307" s="35"/>
      <c r="G307" s="35"/>
    </row>
    <row r="308" spans="1:7" x14ac:dyDescent="0.3">
      <c r="A308" s="88"/>
      <c r="B308" s="29"/>
      <c r="C308" s="36"/>
      <c r="D308" s="36"/>
      <c r="E308" s="35"/>
      <c r="F308" s="35"/>
      <c r="G308" s="35"/>
    </row>
    <row r="309" spans="1:7" x14ac:dyDescent="0.3">
      <c r="A309" s="88"/>
      <c r="B309" s="29"/>
      <c r="C309" s="36"/>
      <c r="D309" s="36"/>
      <c r="E309" s="35"/>
      <c r="F309" s="35"/>
      <c r="G309" s="35"/>
    </row>
    <row r="310" spans="1:7" x14ac:dyDescent="0.3">
      <c r="A310" s="88"/>
      <c r="B310" s="29"/>
      <c r="C310" s="36"/>
      <c r="D310" s="36"/>
      <c r="E310" s="35"/>
      <c r="F310" s="35"/>
      <c r="G310" s="35"/>
    </row>
    <row r="311" spans="1:7" x14ac:dyDescent="0.3">
      <c r="A311" s="88"/>
      <c r="B311" s="29"/>
      <c r="C311" s="36"/>
      <c r="D311" s="36"/>
      <c r="E311" s="35"/>
      <c r="F311" s="35"/>
      <c r="G311" s="35"/>
    </row>
    <row r="312" spans="1:7" x14ac:dyDescent="0.3">
      <c r="A312" s="88"/>
      <c r="B312" s="29"/>
      <c r="C312" s="36"/>
      <c r="D312" s="36"/>
      <c r="E312" s="35"/>
      <c r="F312" s="35"/>
      <c r="G312" s="35"/>
    </row>
    <row r="313" spans="1:7" x14ac:dyDescent="0.3">
      <c r="A313" s="88"/>
      <c r="B313" s="29"/>
      <c r="C313" s="36"/>
      <c r="D313" s="36"/>
      <c r="E313" s="35"/>
      <c r="F313" s="35"/>
      <c r="G313" s="35"/>
    </row>
    <row r="314" spans="1:7" x14ac:dyDescent="0.3">
      <c r="A314" s="88"/>
      <c r="B314" s="29"/>
      <c r="C314" s="36"/>
      <c r="D314" s="36"/>
      <c r="E314" s="35"/>
      <c r="F314" s="35"/>
      <c r="G314" s="35"/>
    </row>
    <row r="315" spans="1:7" x14ac:dyDescent="0.3">
      <c r="A315" s="88"/>
      <c r="B315" s="29"/>
      <c r="C315" s="36"/>
      <c r="D315" s="36"/>
      <c r="E315" s="35"/>
      <c r="F315" s="35"/>
      <c r="G315" s="35"/>
    </row>
    <row r="316" spans="1:7" x14ac:dyDescent="0.3">
      <c r="A316" s="88"/>
      <c r="B316" s="29"/>
      <c r="C316" s="36"/>
      <c r="D316" s="36"/>
      <c r="E316" s="35"/>
      <c r="F316" s="35"/>
      <c r="G316" s="35"/>
    </row>
    <row r="317" spans="1:7" x14ac:dyDescent="0.3">
      <c r="A317" s="88"/>
      <c r="B317" s="29"/>
      <c r="C317" s="36"/>
      <c r="D317" s="36"/>
      <c r="E317" s="35"/>
      <c r="F317" s="35"/>
      <c r="G317" s="35"/>
    </row>
    <row r="318" spans="1:7" x14ac:dyDescent="0.3">
      <c r="A318" s="88"/>
      <c r="B318" s="29"/>
      <c r="C318" s="36"/>
      <c r="D318" s="36"/>
      <c r="E318" s="35"/>
      <c r="F318" s="35"/>
      <c r="G318" s="35"/>
    </row>
    <row r="319" spans="1:7" x14ac:dyDescent="0.3">
      <c r="A319" s="88"/>
      <c r="B319" s="29"/>
      <c r="C319" s="36"/>
      <c r="D319" s="36"/>
      <c r="E319" s="35"/>
      <c r="F319" s="35"/>
      <c r="G319" s="35"/>
    </row>
    <row r="320" spans="1:7" x14ac:dyDescent="0.3">
      <c r="A320" s="88"/>
      <c r="B320" s="29"/>
      <c r="C320" s="36"/>
      <c r="D320" s="36"/>
      <c r="E320" s="35"/>
      <c r="F320" s="35"/>
      <c r="G320" s="35"/>
    </row>
    <row r="321" spans="1:7" x14ac:dyDescent="0.3">
      <c r="A321" s="88"/>
      <c r="B321" s="29"/>
      <c r="C321" s="36"/>
      <c r="D321" s="36"/>
      <c r="E321" s="35"/>
      <c r="F321" s="35"/>
      <c r="G321" s="35"/>
    </row>
    <row r="322" spans="1:7" x14ac:dyDescent="0.3">
      <c r="A322" s="88"/>
      <c r="B322" s="29"/>
      <c r="C322" s="36"/>
      <c r="D322" s="36"/>
      <c r="E322" s="35"/>
      <c r="F322" s="35"/>
      <c r="G322" s="35"/>
    </row>
    <row r="323" spans="1:7" x14ac:dyDescent="0.3">
      <c r="A323" s="88"/>
      <c r="B323" s="29"/>
      <c r="C323" s="36"/>
      <c r="D323" s="36"/>
      <c r="E323" s="35"/>
      <c r="F323" s="35"/>
      <c r="G323" s="35"/>
    </row>
    <row r="324" spans="1:7" x14ac:dyDescent="0.3">
      <c r="A324" s="88"/>
      <c r="B324" s="29"/>
      <c r="C324" s="36"/>
      <c r="D324" s="36"/>
      <c r="E324" s="35"/>
      <c r="F324" s="35"/>
      <c r="G324" s="35"/>
    </row>
    <row r="325" spans="1:7" x14ac:dyDescent="0.3">
      <c r="A325" s="88"/>
      <c r="B325" s="29"/>
      <c r="C325" s="36"/>
      <c r="D325" s="36"/>
      <c r="E325" s="35"/>
      <c r="F325" s="35"/>
      <c r="G325" s="35"/>
    </row>
    <row r="326" spans="1:7" x14ac:dyDescent="0.3">
      <c r="A326" s="88"/>
      <c r="B326" s="29"/>
      <c r="C326" s="36"/>
      <c r="D326" s="36"/>
      <c r="E326" s="35"/>
      <c r="F326" s="35"/>
      <c r="G326" s="35"/>
    </row>
    <row r="327" spans="1:7" x14ac:dyDescent="0.3">
      <c r="A327" s="88"/>
      <c r="B327" s="29"/>
      <c r="C327" s="36"/>
      <c r="D327" s="36"/>
      <c r="E327" s="35"/>
      <c r="F327" s="35"/>
      <c r="G327" s="35"/>
    </row>
    <row r="329" spans="1:7" x14ac:dyDescent="0.3">
      <c r="A329" s="88"/>
      <c r="B329" s="29"/>
      <c r="C329" s="36"/>
      <c r="D329" s="36"/>
      <c r="E329" s="35"/>
      <c r="F329" s="35"/>
      <c r="G329" s="35"/>
    </row>
    <row r="330" spans="1:7" x14ac:dyDescent="0.3">
      <c r="A330" s="88"/>
      <c r="B330" s="29"/>
      <c r="C330" s="36"/>
      <c r="D330" s="36"/>
      <c r="E330" s="35"/>
      <c r="F330" s="35"/>
      <c r="G330" s="35"/>
    </row>
    <row r="331" spans="1:7" x14ac:dyDescent="0.3">
      <c r="A331" s="88"/>
      <c r="B331" s="29"/>
      <c r="C331" s="36"/>
      <c r="D331" s="36"/>
      <c r="E331" s="35"/>
      <c r="F331" s="35"/>
      <c r="G331" s="35"/>
    </row>
    <row r="333" spans="1:7" x14ac:dyDescent="0.3">
      <c r="A333" s="88"/>
      <c r="B333" s="29"/>
      <c r="C333" s="36"/>
      <c r="D333" s="36"/>
      <c r="E333" s="35"/>
      <c r="F333" s="35"/>
      <c r="G333" s="35"/>
    </row>
    <row r="339" spans="1:7" x14ac:dyDescent="0.3">
      <c r="A339" s="88"/>
      <c r="B339" s="29"/>
      <c r="C339" s="36"/>
      <c r="D339" s="36"/>
      <c r="E339" s="35"/>
      <c r="F339" s="35"/>
      <c r="G339" s="35"/>
    </row>
    <row r="379" spans="1:7" x14ac:dyDescent="0.3">
      <c r="A379" s="88"/>
      <c r="B379" s="29"/>
      <c r="C379" s="36"/>
      <c r="D379" s="36"/>
      <c r="E379" s="35"/>
      <c r="F379" s="35"/>
      <c r="G379" s="35"/>
    </row>
    <row r="380" spans="1:7" x14ac:dyDescent="0.3">
      <c r="A380" s="88"/>
      <c r="B380" s="29"/>
      <c r="C380" s="36"/>
      <c r="D380" s="36"/>
      <c r="E380" s="35"/>
      <c r="F380" s="35"/>
      <c r="G380" s="35"/>
    </row>
    <row r="381" spans="1:7" x14ac:dyDescent="0.3">
      <c r="A381" s="88"/>
      <c r="B381" s="29"/>
      <c r="C381" s="36"/>
      <c r="D381" s="36"/>
      <c r="E381" s="35"/>
      <c r="F381" s="35"/>
      <c r="G381" s="35"/>
    </row>
    <row r="382" spans="1:7" x14ac:dyDescent="0.3">
      <c r="A382" s="88"/>
      <c r="B382" s="29"/>
      <c r="C382" s="36"/>
      <c r="D382" s="36"/>
      <c r="E382" s="35"/>
      <c r="F382" s="35"/>
      <c r="G382" s="35"/>
    </row>
    <row r="394" spans="1:7" x14ac:dyDescent="0.3">
      <c r="A394" s="88"/>
      <c r="B394" s="29"/>
      <c r="C394" s="36"/>
      <c r="D394" s="36"/>
      <c r="E394" s="35"/>
      <c r="F394" s="35"/>
      <c r="G394" s="35"/>
    </row>
    <row r="420" spans="1:7" x14ac:dyDescent="0.3">
      <c r="A420" s="88"/>
      <c r="B420" s="29"/>
      <c r="C420" s="36"/>
      <c r="D420" s="36"/>
      <c r="E420" s="35"/>
      <c r="F420" s="35"/>
      <c r="G420" s="35"/>
    </row>
    <row r="421" spans="1:7" x14ac:dyDescent="0.3">
      <c r="A421" s="88"/>
      <c r="B421" s="29"/>
      <c r="C421" s="36"/>
      <c r="D421" s="36"/>
      <c r="E421" s="35"/>
      <c r="F421" s="35"/>
      <c r="G421" s="35"/>
    </row>
    <row r="422" spans="1:7" x14ac:dyDescent="0.3">
      <c r="A422" s="88"/>
      <c r="B422" s="29"/>
      <c r="C422" s="36"/>
      <c r="D422" s="36"/>
      <c r="E422" s="35"/>
      <c r="F422" s="35"/>
      <c r="G422" s="35"/>
    </row>
    <row r="428" spans="1:7" x14ac:dyDescent="0.3">
      <c r="A428" s="88"/>
      <c r="B428" s="29"/>
      <c r="C428" s="36"/>
      <c r="D428" s="36"/>
      <c r="E428" s="35"/>
      <c r="F428" s="35"/>
      <c r="G428" s="35"/>
    </row>
    <row r="429" spans="1:7" x14ac:dyDescent="0.3">
      <c r="A429" s="88"/>
      <c r="B429" s="29"/>
      <c r="C429" s="36"/>
      <c r="D429" s="36"/>
      <c r="E429" s="35"/>
      <c r="F429" s="35"/>
      <c r="G429" s="35"/>
    </row>
    <row r="430" spans="1:7" x14ac:dyDescent="0.3">
      <c r="A430" s="88"/>
      <c r="B430" s="29"/>
      <c r="C430" s="36"/>
      <c r="D430" s="36"/>
      <c r="E430" s="35"/>
      <c r="F430" s="35"/>
      <c r="G430" s="35"/>
    </row>
    <row r="434" spans="1:7" x14ac:dyDescent="0.3">
      <c r="A434" s="88"/>
      <c r="B434" s="29"/>
      <c r="C434" s="36"/>
      <c r="D434" s="36"/>
      <c r="E434" s="35"/>
      <c r="F434" s="35"/>
      <c r="G434" s="35"/>
    </row>
    <row r="435" spans="1:7" x14ac:dyDescent="0.3">
      <c r="A435" s="88"/>
      <c r="B435" s="29"/>
      <c r="C435" s="36"/>
      <c r="D435" s="36"/>
      <c r="E435" s="35"/>
      <c r="F435" s="35"/>
      <c r="G435" s="35"/>
    </row>
    <row r="436" spans="1:7" x14ac:dyDescent="0.3">
      <c r="A436" s="88"/>
      <c r="B436" s="29"/>
      <c r="C436" s="36"/>
      <c r="D436" s="36"/>
      <c r="E436" s="35"/>
      <c r="F436" s="35"/>
      <c r="G436" s="35"/>
    </row>
    <row r="437" spans="1:7" x14ac:dyDescent="0.3">
      <c r="A437" s="88"/>
      <c r="B437" s="29"/>
      <c r="C437" s="36"/>
      <c r="D437" s="36"/>
      <c r="E437" s="35"/>
      <c r="F437" s="35"/>
      <c r="G437" s="35"/>
    </row>
    <row r="438" spans="1:7" x14ac:dyDescent="0.3">
      <c r="A438" s="88"/>
      <c r="B438" s="29"/>
      <c r="C438" s="36"/>
      <c r="D438" s="36"/>
      <c r="E438" s="35"/>
      <c r="F438" s="35"/>
      <c r="G438" s="35"/>
    </row>
    <row r="439" spans="1:7" x14ac:dyDescent="0.3">
      <c r="A439" s="88"/>
      <c r="B439" s="29"/>
      <c r="C439" s="36"/>
      <c r="D439" s="36"/>
      <c r="E439" s="35"/>
      <c r="F439" s="35"/>
      <c r="G439" s="35"/>
    </row>
    <row r="440" spans="1:7" x14ac:dyDescent="0.3">
      <c r="A440" s="88"/>
      <c r="B440" s="29"/>
      <c r="C440" s="36"/>
      <c r="D440" s="36"/>
      <c r="E440" s="35"/>
      <c r="F440" s="35"/>
      <c r="G440" s="35"/>
    </row>
    <row r="445" spans="1:7" x14ac:dyDescent="0.3">
      <c r="A445" s="88"/>
      <c r="B445" s="29"/>
      <c r="C445" s="36"/>
      <c r="D445" s="36"/>
      <c r="E445" s="35"/>
      <c r="F445" s="35"/>
      <c r="G445" s="35"/>
    </row>
    <row r="446" spans="1:7" x14ac:dyDescent="0.3">
      <c r="A446" s="88"/>
      <c r="B446" s="29"/>
      <c r="C446" s="36"/>
      <c r="D446" s="36"/>
      <c r="E446" s="35"/>
      <c r="F446" s="35"/>
      <c r="G446" s="35"/>
    </row>
    <row r="447" spans="1:7" x14ac:dyDescent="0.3">
      <c r="A447" s="88"/>
      <c r="B447" s="29"/>
      <c r="C447" s="36"/>
      <c r="D447" s="36"/>
      <c r="E447" s="35"/>
      <c r="F447" s="35"/>
      <c r="G447" s="35"/>
    </row>
    <row r="448" spans="1:7" x14ac:dyDescent="0.3">
      <c r="A448" s="88"/>
      <c r="B448" s="29"/>
      <c r="C448" s="36"/>
      <c r="D448" s="36"/>
      <c r="E448" s="35"/>
      <c r="F448" s="35"/>
      <c r="G448" s="35"/>
    </row>
    <row r="449" spans="1:7" x14ac:dyDescent="0.3">
      <c r="A449" s="88"/>
      <c r="B449" s="29"/>
      <c r="C449" s="36"/>
      <c r="D449" s="36"/>
      <c r="E449" s="35"/>
      <c r="F449" s="35"/>
      <c r="G449" s="35"/>
    </row>
    <row r="450" spans="1:7" x14ac:dyDescent="0.3">
      <c r="A450" s="88"/>
      <c r="B450" s="29"/>
      <c r="C450" s="36"/>
      <c r="D450" s="36"/>
      <c r="E450" s="35"/>
      <c r="F450" s="35"/>
      <c r="G450" s="35"/>
    </row>
    <row r="451" spans="1:7" x14ac:dyDescent="0.3">
      <c r="A451" s="88"/>
      <c r="B451" s="29"/>
      <c r="C451" s="36"/>
      <c r="D451" s="36"/>
      <c r="E451" s="35"/>
      <c r="F451" s="35"/>
      <c r="G451" s="35"/>
    </row>
    <row r="452" spans="1:7" x14ac:dyDescent="0.3">
      <c r="A452" s="88"/>
      <c r="B452" s="29"/>
      <c r="C452" s="36"/>
      <c r="D452" s="36"/>
      <c r="E452" s="35"/>
      <c r="F452" s="35"/>
      <c r="G452" s="35"/>
    </row>
    <row r="453" spans="1:7" x14ac:dyDescent="0.3">
      <c r="A453" s="88"/>
      <c r="B453" s="29"/>
      <c r="C453" s="36"/>
      <c r="D453" s="36"/>
      <c r="E453" s="35"/>
      <c r="F453" s="35"/>
      <c r="G453" s="35"/>
    </row>
    <row r="454" spans="1:7" x14ac:dyDescent="0.3">
      <c r="A454" s="88"/>
      <c r="B454" s="29"/>
      <c r="C454" s="36"/>
      <c r="D454" s="36"/>
      <c r="E454" s="35"/>
      <c r="F454" s="35"/>
      <c r="G454" s="35"/>
    </row>
    <row r="455" spans="1:7" x14ac:dyDescent="0.3">
      <c r="A455" s="88"/>
      <c r="B455" s="29"/>
      <c r="C455" s="36"/>
      <c r="D455" s="36"/>
      <c r="E455" s="35"/>
      <c r="F455" s="35"/>
      <c r="G455" s="35"/>
    </row>
    <row r="459" spans="1:7" x14ac:dyDescent="0.3">
      <c r="A459" s="88"/>
      <c r="B459" s="29"/>
      <c r="C459" s="36"/>
      <c r="D459" s="36"/>
      <c r="E459" s="35"/>
      <c r="F459" s="35"/>
      <c r="G459" s="35"/>
    </row>
  </sheetData>
  <autoFilter ref="A2:A132" xr:uid="{00000000-0009-0000-0000-000001000000}">
    <filterColumn colId="0">
      <customFilters>
        <customFilter operator="notEqual" val=" "/>
      </customFilters>
    </filterColumn>
  </autoFilter>
  <printOptions horizontalCentered="1"/>
  <pageMargins left="0.51181102362204722" right="0.51181102362204722" top="0.55118110236220474" bottom="0.55118110236220474" header="0.31496062992125984" footer="0.31496062992125984"/>
  <pageSetup paperSize="9" scale="55" fitToHeight="0" orientation="portrait" r:id="rId1"/>
  <headerFooter>
    <oddHeader>&amp;LKOMTERM energy, s.r.o.&amp;R&amp;G</oddHeader>
    <oddFooter>&amp;L&amp;D
Vypracoval: Martin Vítek&amp;C&amp;P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pageSetUpPr fitToPage="1"/>
  </sheetPr>
  <dimension ref="A1:N141"/>
  <sheetViews>
    <sheetView view="pageBreakPreview" zoomScale="60" zoomScaleNormal="80" workbookViewId="0">
      <pane xSplit="7" ySplit="3" topLeftCell="H19" activePane="bottomRight" state="frozen"/>
      <selection activeCell="J37" sqref="J37"/>
      <selection pane="topRight" activeCell="J37" sqref="J37"/>
      <selection pane="bottomLeft" activeCell="J37" sqref="J37"/>
      <selection pane="bottomRight" activeCell="E4" sqref="E4:G44"/>
    </sheetView>
  </sheetViews>
  <sheetFormatPr defaultColWidth="9.109375" defaultRowHeight="19.8" x14ac:dyDescent="0.3"/>
  <cols>
    <col min="1" max="1" width="10.6640625" style="70" customWidth="1"/>
    <col min="2" max="2" width="85.6640625" style="45" customWidth="1"/>
    <col min="3" max="4" width="12.6640625" style="43" customWidth="1"/>
    <col min="5" max="6" width="16.6640625" style="44" customWidth="1"/>
    <col min="7" max="7" width="20.6640625" style="44" customWidth="1"/>
    <col min="8" max="8" width="9.109375" style="71"/>
    <col min="9" max="12" width="10.6640625" style="71" customWidth="1"/>
    <col min="13" max="13" width="14.44140625" style="71" customWidth="1"/>
    <col min="14" max="15" width="10.6640625" style="71" customWidth="1"/>
    <col min="16" max="16384" width="9.109375" style="71"/>
  </cols>
  <sheetData>
    <row r="1" spans="1:14" x14ac:dyDescent="0.3">
      <c r="L1" s="73"/>
    </row>
    <row r="2" spans="1:14" ht="23.4" x14ac:dyDescent="0.3">
      <c r="A2" s="74"/>
      <c r="B2" s="164" t="s">
        <v>278</v>
      </c>
      <c r="C2" s="165"/>
      <c r="D2" s="165"/>
      <c r="E2" s="165"/>
      <c r="F2" s="165"/>
      <c r="G2" s="166"/>
    </row>
    <row r="3" spans="1:14" s="76" customFormat="1" ht="57.9" customHeight="1" x14ac:dyDescent="0.3">
      <c r="A3" s="28" t="s">
        <v>0</v>
      </c>
      <c r="B3" s="28" t="s">
        <v>1</v>
      </c>
      <c r="C3" s="28" t="s">
        <v>6</v>
      </c>
      <c r="D3" s="28" t="s">
        <v>5</v>
      </c>
      <c r="E3" s="35" t="s">
        <v>2</v>
      </c>
      <c r="F3" s="35" t="s">
        <v>3</v>
      </c>
      <c r="G3" s="35" t="s">
        <v>4</v>
      </c>
      <c r="I3" s="77"/>
      <c r="K3" s="71"/>
      <c r="L3" s="73"/>
      <c r="N3" s="73"/>
    </row>
    <row r="4" spans="1:14" x14ac:dyDescent="0.3">
      <c r="A4" s="78" t="str">
        <f>IF(D4,$B$4,0)</f>
        <v>Vnitřní vodovod - rozvody</v>
      </c>
      <c r="B4" s="34" t="s">
        <v>169</v>
      </c>
      <c r="C4" s="36"/>
      <c r="D4" s="37">
        <f>SUM(D5:D13)</f>
        <v>93</v>
      </c>
      <c r="E4" s="140"/>
      <c r="F4" s="140"/>
      <c r="G4" s="140">
        <f>SUM(F5:F13)</f>
        <v>0</v>
      </c>
      <c r="I4" s="75"/>
    </row>
    <row r="5" spans="1:14" x14ac:dyDescent="0.3">
      <c r="A5" s="78" t="str">
        <f t="shared" ref="A5:A13" si="0">IF(D5,$B$4,0)</f>
        <v>Vnitřní vodovod - rozvody</v>
      </c>
      <c r="B5" s="29" t="s">
        <v>170</v>
      </c>
      <c r="C5" s="36" t="s">
        <v>17</v>
      </c>
      <c r="D5" s="36">
        <v>20</v>
      </c>
      <c r="E5" s="140">
        <v>0</v>
      </c>
      <c r="F5" s="140">
        <f>E5*D5</f>
        <v>0</v>
      </c>
      <c r="G5" s="140"/>
      <c r="I5" s="72"/>
    </row>
    <row r="6" spans="1:14" ht="39.6" x14ac:dyDescent="0.3">
      <c r="A6" s="78" t="str">
        <f t="shared" si="0"/>
        <v>Vnitřní vodovod - rozvody</v>
      </c>
      <c r="B6" s="29" t="s">
        <v>171</v>
      </c>
      <c r="C6" s="36" t="s">
        <v>17</v>
      </c>
      <c r="D6" s="36">
        <v>20</v>
      </c>
      <c r="E6" s="140">
        <v>0</v>
      </c>
      <c r="F6" s="140">
        <f t="shared" ref="F6:F13" si="1">E6*D6</f>
        <v>0</v>
      </c>
      <c r="G6" s="140"/>
    </row>
    <row r="7" spans="1:14" x14ac:dyDescent="0.3">
      <c r="A7" s="78" t="str">
        <f t="shared" si="0"/>
        <v>Vnitřní vodovod - rozvody</v>
      </c>
      <c r="B7" s="29" t="s">
        <v>172</v>
      </c>
      <c r="C7" s="36" t="s">
        <v>17</v>
      </c>
      <c r="D7" s="36">
        <v>10</v>
      </c>
      <c r="E7" s="140">
        <v>0</v>
      </c>
      <c r="F7" s="140">
        <f t="shared" si="1"/>
        <v>0</v>
      </c>
      <c r="G7" s="140"/>
    </row>
    <row r="8" spans="1:14" ht="39.6" x14ac:dyDescent="0.3">
      <c r="A8" s="78" t="str">
        <f t="shared" si="0"/>
        <v>Vnitřní vodovod - rozvody</v>
      </c>
      <c r="B8" s="29" t="s">
        <v>173</v>
      </c>
      <c r="C8" s="36" t="s">
        <v>17</v>
      </c>
      <c r="D8" s="36">
        <v>10</v>
      </c>
      <c r="E8" s="140">
        <v>0</v>
      </c>
      <c r="F8" s="140">
        <f t="shared" si="1"/>
        <v>0</v>
      </c>
      <c r="G8" s="140"/>
    </row>
    <row r="9" spans="1:14" x14ac:dyDescent="0.3">
      <c r="A9" s="78" t="str">
        <f t="shared" si="0"/>
        <v>Vnitřní vodovod - rozvody</v>
      </c>
      <c r="B9" s="29" t="s">
        <v>174</v>
      </c>
      <c r="C9" s="36" t="s">
        <v>17</v>
      </c>
      <c r="D9" s="36">
        <v>8</v>
      </c>
      <c r="E9" s="140">
        <v>0</v>
      </c>
      <c r="F9" s="140">
        <f t="shared" si="1"/>
        <v>0</v>
      </c>
      <c r="G9" s="140"/>
    </row>
    <row r="10" spans="1:14" ht="39.6" x14ac:dyDescent="0.3">
      <c r="A10" s="78" t="str">
        <f t="shared" si="0"/>
        <v>Vnitřní vodovod - rozvody</v>
      </c>
      <c r="B10" s="29" t="s">
        <v>175</v>
      </c>
      <c r="C10" s="36" t="s">
        <v>17</v>
      </c>
      <c r="D10" s="36">
        <v>8</v>
      </c>
      <c r="E10" s="140">
        <v>0</v>
      </c>
      <c r="F10" s="140">
        <f t="shared" si="1"/>
        <v>0</v>
      </c>
      <c r="G10" s="140"/>
    </row>
    <row r="11" spans="1:14" x14ac:dyDescent="0.3">
      <c r="A11" s="78" t="str">
        <f t="shared" si="0"/>
        <v>Vnitřní vodovod - rozvody</v>
      </c>
      <c r="B11" s="29" t="s">
        <v>176</v>
      </c>
      <c r="C11" s="36" t="s">
        <v>17</v>
      </c>
      <c r="D11" s="36">
        <v>8</v>
      </c>
      <c r="E11" s="140">
        <v>0</v>
      </c>
      <c r="F11" s="140">
        <f t="shared" si="1"/>
        <v>0</v>
      </c>
      <c r="G11" s="140"/>
    </row>
    <row r="12" spans="1:14" ht="39.6" x14ac:dyDescent="0.3">
      <c r="A12" s="78" t="str">
        <f t="shared" si="0"/>
        <v>Vnitřní vodovod - rozvody</v>
      </c>
      <c r="B12" s="29" t="s">
        <v>177</v>
      </c>
      <c r="C12" s="36" t="s">
        <v>17</v>
      </c>
      <c r="D12" s="36">
        <v>8</v>
      </c>
      <c r="E12" s="140">
        <v>0</v>
      </c>
      <c r="F12" s="140">
        <f t="shared" si="1"/>
        <v>0</v>
      </c>
      <c r="G12" s="140"/>
    </row>
    <row r="13" spans="1:14" x14ac:dyDescent="0.3">
      <c r="A13" s="78" t="str">
        <f t="shared" si="0"/>
        <v>Vnitřní vodovod - rozvody</v>
      </c>
      <c r="B13" s="29" t="s">
        <v>27</v>
      </c>
      <c r="C13" s="36" t="s">
        <v>14</v>
      </c>
      <c r="D13" s="36">
        <v>1</v>
      </c>
      <c r="E13" s="140">
        <v>0</v>
      </c>
      <c r="F13" s="140">
        <f t="shared" si="1"/>
        <v>0</v>
      </c>
      <c r="G13" s="140"/>
    </row>
    <row r="14" spans="1:14" x14ac:dyDescent="0.3">
      <c r="A14" s="78" t="str">
        <f>IF(D4,$B$4,0)</f>
        <v>Vnitřní vodovod - rozvody</v>
      </c>
      <c r="B14" s="29"/>
      <c r="C14" s="36"/>
      <c r="D14" s="36"/>
      <c r="E14" s="140"/>
      <c r="F14" s="140"/>
      <c r="G14" s="140"/>
    </row>
    <row r="15" spans="1:14" x14ac:dyDescent="0.3">
      <c r="A15" s="78" t="str">
        <f>IF(D15,$B$15,0)</f>
        <v>Vnitřní vodovod - armatury včetně protišroubení</v>
      </c>
      <c r="B15" s="34" t="s">
        <v>178</v>
      </c>
      <c r="C15" s="36"/>
      <c r="D15" s="37">
        <f>SUM(D16:D35)</f>
        <v>33</v>
      </c>
      <c r="E15" s="140">
        <v>0</v>
      </c>
      <c r="F15" s="140"/>
      <c r="G15" s="140">
        <f>SUM(F16:F35)</f>
        <v>0</v>
      </c>
    </row>
    <row r="16" spans="1:14" x14ac:dyDescent="0.3">
      <c r="A16" s="78" t="str">
        <f>IF(D16,$B$15,0)</f>
        <v>Vnitřní vodovod - armatury včetně protišroubení</v>
      </c>
      <c r="B16" s="29" t="s">
        <v>179</v>
      </c>
      <c r="C16" s="36" t="s">
        <v>14</v>
      </c>
      <c r="D16" s="36">
        <v>1</v>
      </c>
      <c r="E16" s="140">
        <v>0</v>
      </c>
      <c r="F16" s="140">
        <f>E16*D16</f>
        <v>0</v>
      </c>
      <c r="G16" s="140"/>
    </row>
    <row r="17" spans="1:7" x14ac:dyDescent="0.3">
      <c r="A17" s="78" t="str">
        <f t="shared" ref="A17:A35" si="2">IF(D17,$B$15,0)</f>
        <v>Vnitřní vodovod - armatury včetně protišroubení</v>
      </c>
      <c r="B17" s="29" t="s">
        <v>180</v>
      </c>
      <c r="C17" s="36" t="s">
        <v>7</v>
      </c>
      <c r="D17" s="36">
        <v>1</v>
      </c>
      <c r="E17" s="140">
        <v>0</v>
      </c>
      <c r="F17" s="140">
        <f t="shared" ref="F17:F35" si="3">E17*D17</f>
        <v>0</v>
      </c>
      <c r="G17" s="140"/>
    </row>
    <row r="18" spans="1:7" x14ac:dyDescent="0.3">
      <c r="A18" s="78" t="str">
        <f t="shared" si="2"/>
        <v>Vnitřní vodovod - armatury včetně protišroubení</v>
      </c>
      <c r="B18" s="29" t="s">
        <v>181</v>
      </c>
      <c r="C18" s="36" t="s">
        <v>7</v>
      </c>
      <c r="D18" s="36">
        <v>1</v>
      </c>
      <c r="E18" s="140">
        <v>0</v>
      </c>
      <c r="F18" s="140">
        <f t="shared" si="3"/>
        <v>0</v>
      </c>
      <c r="G18" s="140"/>
    </row>
    <row r="19" spans="1:7" ht="39.6" x14ac:dyDescent="0.3">
      <c r="A19" s="78" t="str">
        <f t="shared" si="2"/>
        <v>Vnitřní vodovod - armatury včetně protišroubení</v>
      </c>
      <c r="B19" s="29" t="s">
        <v>182</v>
      </c>
      <c r="C19" s="36" t="s">
        <v>14</v>
      </c>
      <c r="D19" s="36">
        <v>1</v>
      </c>
      <c r="E19" s="140">
        <v>0</v>
      </c>
      <c r="F19" s="140">
        <f t="shared" si="3"/>
        <v>0</v>
      </c>
      <c r="G19" s="140"/>
    </row>
    <row r="20" spans="1:7" x14ac:dyDescent="0.3">
      <c r="A20" s="78" t="str">
        <f t="shared" si="2"/>
        <v>Vnitřní vodovod - armatury včetně protišroubení</v>
      </c>
      <c r="B20" s="29" t="s">
        <v>120</v>
      </c>
      <c r="C20" s="36" t="s">
        <v>7</v>
      </c>
      <c r="D20" s="36">
        <v>3</v>
      </c>
      <c r="E20" s="140">
        <v>0</v>
      </c>
      <c r="F20" s="140">
        <f t="shared" si="3"/>
        <v>0</v>
      </c>
      <c r="G20" s="140"/>
    </row>
    <row r="21" spans="1:7" x14ac:dyDescent="0.3">
      <c r="A21" s="78" t="str">
        <f t="shared" si="2"/>
        <v>Vnitřní vodovod - armatury včetně protišroubení</v>
      </c>
      <c r="B21" s="29" t="s">
        <v>183</v>
      </c>
      <c r="C21" s="36" t="s">
        <v>7</v>
      </c>
      <c r="D21" s="36">
        <v>4</v>
      </c>
      <c r="E21" s="140">
        <v>0</v>
      </c>
      <c r="F21" s="140">
        <f t="shared" si="3"/>
        <v>0</v>
      </c>
      <c r="G21" s="140"/>
    </row>
    <row r="22" spans="1:7" x14ac:dyDescent="0.3">
      <c r="A22" s="78" t="str">
        <f t="shared" si="2"/>
        <v>Vnitřní vodovod - armatury včetně protišroubení</v>
      </c>
      <c r="B22" s="29" t="s">
        <v>184</v>
      </c>
      <c r="C22" s="36" t="s">
        <v>7</v>
      </c>
      <c r="D22" s="36">
        <v>2</v>
      </c>
      <c r="E22" s="140">
        <v>0</v>
      </c>
      <c r="F22" s="140">
        <f t="shared" si="3"/>
        <v>0</v>
      </c>
      <c r="G22" s="140"/>
    </row>
    <row r="23" spans="1:7" x14ac:dyDescent="0.3">
      <c r="A23" s="78" t="str">
        <f t="shared" si="2"/>
        <v>Vnitřní vodovod - armatury včetně protišroubení</v>
      </c>
      <c r="B23" s="29" t="s">
        <v>185</v>
      </c>
      <c r="C23" s="36" t="s">
        <v>7</v>
      </c>
      <c r="D23" s="36">
        <v>5</v>
      </c>
      <c r="E23" s="140">
        <v>0</v>
      </c>
      <c r="F23" s="140">
        <f t="shared" si="3"/>
        <v>0</v>
      </c>
      <c r="G23" s="140"/>
    </row>
    <row r="24" spans="1:7" x14ac:dyDescent="0.3">
      <c r="A24" s="78" t="str">
        <f t="shared" si="2"/>
        <v>Vnitřní vodovod - armatury včetně protišroubení</v>
      </c>
      <c r="B24" s="29" t="s">
        <v>186</v>
      </c>
      <c r="C24" s="36" t="s">
        <v>7</v>
      </c>
      <c r="D24" s="36">
        <v>1</v>
      </c>
      <c r="E24" s="140">
        <v>0</v>
      </c>
      <c r="F24" s="140">
        <f t="shared" si="3"/>
        <v>0</v>
      </c>
      <c r="G24" s="140"/>
    </row>
    <row r="25" spans="1:7" x14ac:dyDescent="0.3">
      <c r="A25" s="78" t="str">
        <f t="shared" si="2"/>
        <v>Vnitřní vodovod - armatury včetně protišroubení</v>
      </c>
      <c r="B25" s="29" t="s">
        <v>187</v>
      </c>
      <c r="C25" s="36" t="s">
        <v>7</v>
      </c>
      <c r="D25" s="36">
        <v>1</v>
      </c>
      <c r="E25" s="140">
        <v>0</v>
      </c>
      <c r="F25" s="140">
        <f t="shared" si="3"/>
        <v>0</v>
      </c>
      <c r="G25" s="140"/>
    </row>
    <row r="26" spans="1:7" x14ac:dyDescent="0.3">
      <c r="A26" s="78" t="str">
        <f t="shared" si="2"/>
        <v>Vnitřní vodovod - armatury včetně protišroubení</v>
      </c>
      <c r="B26" s="29" t="s">
        <v>188</v>
      </c>
      <c r="C26" s="36" t="s">
        <v>7</v>
      </c>
      <c r="D26" s="36">
        <v>1</v>
      </c>
      <c r="E26" s="140">
        <v>0</v>
      </c>
      <c r="F26" s="140">
        <f t="shared" si="3"/>
        <v>0</v>
      </c>
      <c r="G26" s="140"/>
    </row>
    <row r="27" spans="1:7" x14ac:dyDescent="0.3">
      <c r="A27" s="78" t="str">
        <f t="shared" si="2"/>
        <v>Vnitřní vodovod - armatury včetně protišroubení</v>
      </c>
      <c r="B27" s="29" t="s">
        <v>157</v>
      </c>
      <c r="C27" s="36" t="s">
        <v>7</v>
      </c>
      <c r="D27" s="36">
        <v>2</v>
      </c>
      <c r="E27" s="140">
        <v>0</v>
      </c>
      <c r="F27" s="140">
        <f t="shared" si="3"/>
        <v>0</v>
      </c>
      <c r="G27" s="140"/>
    </row>
    <row r="28" spans="1:7" x14ac:dyDescent="0.3">
      <c r="A28" s="78" t="str">
        <f t="shared" si="2"/>
        <v>Vnitřní vodovod - armatury včetně protišroubení</v>
      </c>
      <c r="B28" s="29" t="s">
        <v>189</v>
      </c>
      <c r="C28" s="36" t="s">
        <v>7</v>
      </c>
      <c r="D28" s="36">
        <v>1</v>
      </c>
      <c r="E28" s="140">
        <v>0</v>
      </c>
      <c r="F28" s="140">
        <f t="shared" si="3"/>
        <v>0</v>
      </c>
      <c r="G28" s="140"/>
    </row>
    <row r="29" spans="1:7" x14ac:dyDescent="0.3">
      <c r="A29" s="78" t="str">
        <f t="shared" si="2"/>
        <v>Vnitřní vodovod - armatury včetně protišroubení</v>
      </c>
      <c r="B29" s="29" t="s">
        <v>190</v>
      </c>
      <c r="C29" s="36" t="s">
        <v>7</v>
      </c>
      <c r="D29" s="36">
        <v>1</v>
      </c>
      <c r="E29" s="140">
        <v>0</v>
      </c>
      <c r="F29" s="140">
        <f t="shared" si="3"/>
        <v>0</v>
      </c>
      <c r="G29" s="140"/>
    </row>
    <row r="30" spans="1:7" x14ac:dyDescent="0.3">
      <c r="A30" s="78" t="str">
        <f t="shared" si="2"/>
        <v>Vnitřní vodovod - armatury včetně protišroubení</v>
      </c>
      <c r="B30" s="29" t="s">
        <v>191</v>
      </c>
      <c r="C30" s="36" t="s">
        <v>14</v>
      </c>
      <c r="D30" s="36">
        <v>1</v>
      </c>
      <c r="E30" s="140">
        <v>0</v>
      </c>
      <c r="F30" s="140">
        <f t="shared" si="3"/>
        <v>0</v>
      </c>
      <c r="G30" s="140"/>
    </row>
    <row r="31" spans="1:7" x14ac:dyDescent="0.3">
      <c r="A31" s="78" t="str">
        <f t="shared" si="2"/>
        <v>Vnitřní vodovod - armatury včetně protišroubení</v>
      </c>
      <c r="B31" s="29" t="s">
        <v>192</v>
      </c>
      <c r="C31" s="36" t="s">
        <v>14</v>
      </c>
      <c r="D31" s="36">
        <v>1</v>
      </c>
      <c r="E31" s="140">
        <v>0</v>
      </c>
      <c r="F31" s="140">
        <f t="shared" si="3"/>
        <v>0</v>
      </c>
      <c r="G31" s="140"/>
    </row>
    <row r="32" spans="1:7" ht="39.6" x14ac:dyDescent="0.3">
      <c r="A32" s="78" t="str">
        <f t="shared" si="2"/>
        <v>Vnitřní vodovod - armatury včetně protišroubení</v>
      </c>
      <c r="B32" s="29" t="s">
        <v>137</v>
      </c>
      <c r="C32" s="36" t="s">
        <v>14</v>
      </c>
      <c r="D32" s="36">
        <v>4</v>
      </c>
      <c r="E32" s="140">
        <v>0</v>
      </c>
      <c r="F32" s="140">
        <f t="shared" si="3"/>
        <v>0</v>
      </c>
      <c r="G32" s="140"/>
    </row>
    <row r="33" spans="1:7" x14ac:dyDescent="0.3">
      <c r="A33" s="78" t="str">
        <f t="shared" si="2"/>
        <v>Vnitřní vodovod - armatury včetně protišroubení</v>
      </c>
      <c r="B33" s="29" t="s">
        <v>53</v>
      </c>
      <c r="C33" s="36" t="s">
        <v>14</v>
      </c>
      <c r="D33" s="36">
        <v>1</v>
      </c>
      <c r="E33" s="140">
        <v>0</v>
      </c>
      <c r="F33" s="140">
        <f t="shared" si="3"/>
        <v>0</v>
      </c>
      <c r="G33" s="140"/>
    </row>
    <row r="34" spans="1:7" x14ac:dyDescent="0.3">
      <c r="A34" s="78" t="str">
        <f t="shared" si="2"/>
        <v>Vnitřní vodovod - armatury včetně protišroubení</v>
      </c>
      <c r="B34" s="29" t="s">
        <v>193</v>
      </c>
      <c r="C34" s="36" t="s">
        <v>14</v>
      </c>
      <c r="D34" s="36">
        <v>1</v>
      </c>
      <c r="E34" s="140">
        <v>0</v>
      </c>
      <c r="F34" s="140">
        <f t="shared" si="3"/>
        <v>0</v>
      </c>
      <c r="G34" s="140"/>
    </row>
    <row r="35" spans="1:7" s="9" customFormat="1" hidden="1" x14ac:dyDescent="0.4">
      <c r="A35" s="20">
        <f t="shared" si="2"/>
        <v>0</v>
      </c>
      <c r="B35" s="49"/>
      <c r="C35" s="12" t="s">
        <v>7</v>
      </c>
      <c r="D35" s="12"/>
      <c r="E35" s="6">
        <f>IF(D35=0,0,(#REF!+#REF!)*(1+#REF!+#REF!))</f>
        <v>0</v>
      </c>
      <c r="F35" s="6">
        <f t="shared" si="3"/>
        <v>0</v>
      </c>
      <c r="G35" s="6"/>
    </row>
    <row r="36" spans="1:7" x14ac:dyDescent="0.3">
      <c r="A36" s="78" t="str">
        <f>IF(D36,$B$36,0)</f>
        <v>Vnitřní kanalizace</v>
      </c>
      <c r="B36" s="34" t="s">
        <v>194</v>
      </c>
      <c r="C36" s="36"/>
      <c r="D36" s="37">
        <f>SUM(D37:D44)</f>
        <v>50</v>
      </c>
      <c r="E36" s="140">
        <v>0</v>
      </c>
      <c r="F36" s="140"/>
      <c r="G36" s="140">
        <f>SUM(F37:F44)</f>
        <v>0</v>
      </c>
    </row>
    <row r="37" spans="1:7" x14ac:dyDescent="0.3">
      <c r="A37" s="78" t="str">
        <f t="shared" ref="A37:A44" si="4">IF(D37,$B$36,0)</f>
        <v>Vnitřní kanalizace</v>
      </c>
      <c r="B37" s="29" t="s">
        <v>195</v>
      </c>
      <c r="C37" s="36" t="s">
        <v>17</v>
      </c>
      <c r="D37" s="36">
        <v>25</v>
      </c>
      <c r="E37" s="140">
        <v>0</v>
      </c>
      <c r="F37" s="140">
        <f>E37*D37</f>
        <v>0</v>
      </c>
      <c r="G37" s="140"/>
    </row>
    <row r="38" spans="1:7" x14ac:dyDescent="0.3">
      <c r="A38" s="78" t="str">
        <f t="shared" si="4"/>
        <v>Vnitřní kanalizace</v>
      </c>
      <c r="B38" s="29" t="s">
        <v>196</v>
      </c>
      <c r="C38" s="36" t="s">
        <v>17</v>
      </c>
      <c r="D38" s="36">
        <v>4</v>
      </c>
      <c r="E38" s="140">
        <v>0</v>
      </c>
      <c r="F38" s="140">
        <f t="shared" ref="F38:F44" si="5">E38*D38</f>
        <v>0</v>
      </c>
      <c r="G38" s="140"/>
    </row>
    <row r="39" spans="1:7" x14ac:dyDescent="0.3">
      <c r="A39" s="78" t="str">
        <f t="shared" si="4"/>
        <v>Vnitřní kanalizace</v>
      </c>
      <c r="B39" s="29" t="s">
        <v>197</v>
      </c>
      <c r="C39" s="36" t="s">
        <v>17</v>
      </c>
      <c r="D39" s="36">
        <v>4</v>
      </c>
      <c r="E39" s="140">
        <v>0</v>
      </c>
      <c r="F39" s="140">
        <f t="shared" si="5"/>
        <v>0</v>
      </c>
      <c r="G39" s="140"/>
    </row>
    <row r="40" spans="1:7" x14ac:dyDescent="0.3">
      <c r="A40" s="78" t="str">
        <f t="shared" si="4"/>
        <v>Vnitřní kanalizace</v>
      </c>
      <c r="B40" s="29" t="s">
        <v>198</v>
      </c>
      <c r="C40" s="36" t="s">
        <v>17</v>
      </c>
      <c r="D40" s="36">
        <v>10</v>
      </c>
      <c r="E40" s="140">
        <v>0</v>
      </c>
      <c r="F40" s="140">
        <f t="shared" si="5"/>
        <v>0</v>
      </c>
      <c r="G40" s="140"/>
    </row>
    <row r="41" spans="1:7" x14ac:dyDescent="0.3">
      <c r="A41" s="78" t="str">
        <f t="shared" si="4"/>
        <v>Vnitřní kanalizace</v>
      </c>
      <c r="B41" s="29" t="s">
        <v>27</v>
      </c>
      <c r="C41" s="36" t="s">
        <v>14</v>
      </c>
      <c r="D41" s="36">
        <v>1</v>
      </c>
      <c r="E41" s="140">
        <v>0</v>
      </c>
      <c r="F41" s="140">
        <f t="shared" si="5"/>
        <v>0</v>
      </c>
      <c r="G41" s="140"/>
    </row>
    <row r="42" spans="1:7" x14ac:dyDescent="0.3">
      <c r="A42" s="78" t="str">
        <f t="shared" si="4"/>
        <v>Vnitřní kanalizace</v>
      </c>
      <c r="B42" s="29" t="s">
        <v>53</v>
      </c>
      <c r="C42" s="36" t="s">
        <v>14</v>
      </c>
      <c r="D42" s="36">
        <v>1</v>
      </c>
      <c r="E42" s="140">
        <v>0</v>
      </c>
      <c r="F42" s="140">
        <f t="shared" si="5"/>
        <v>0</v>
      </c>
      <c r="G42" s="140"/>
    </row>
    <row r="43" spans="1:7" x14ac:dyDescent="0.3">
      <c r="A43" s="78" t="str">
        <f t="shared" si="4"/>
        <v>Vnitřní kanalizace</v>
      </c>
      <c r="B43" s="29" t="s">
        <v>199</v>
      </c>
      <c r="C43" s="36" t="s">
        <v>17</v>
      </c>
      <c r="D43" s="36">
        <v>4</v>
      </c>
      <c r="E43" s="140">
        <v>0</v>
      </c>
      <c r="F43" s="140">
        <f t="shared" si="5"/>
        <v>0</v>
      </c>
      <c r="G43" s="140"/>
    </row>
    <row r="44" spans="1:7" x14ac:dyDescent="0.3">
      <c r="A44" s="78" t="str">
        <f t="shared" si="4"/>
        <v>Vnitřní kanalizace</v>
      </c>
      <c r="B44" s="29" t="s">
        <v>193</v>
      </c>
      <c r="C44" s="36" t="s">
        <v>14</v>
      </c>
      <c r="D44" s="36">
        <v>1</v>
      </c>
      <c r="E44" s="140">
        <v>0</v>
      </c>
      <c r="F44" s="140">
        <f t="shared" si="5"/>
        <v>0</v>
      </c>
      <c r="G44" s="146"/>
    </row>
    <row r="45" spans="1:7" x14ac:dyDescent="0.3">
      <c r="A45" s="78" t="str">
        <f>IF(D36,$B$36,0)</f>
        <v>Vnitřní kanalizace</v>
      </c>
      <c r="B45" s="29"/>
      <c r="C45" s="36"/>
      <c r="D45" s="36"/>
      <c r="E45" s="35"/>
      <c r="F45" s="35"/>
    </row>
    <row r="141" spans="2:2" x14ac:dyDescent="0.3">
      <c r="B141" s="45" t="s">
        <v>25</v>
      </c>
    </row>
  </sheetData>
  <autoFilter ref="A2:A45" xr:uid="{00000000-0009-0000-0000-000002000000}">
    <filterColumn colId="0">
      <customFilters>
        <customFilter operator="notEqual" val=" "/>
      </customFilters>
    </filterColumn>
  </autoFilter>
  <mergeCells count="1">
    <mergeCell ref="B2:G2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52" fitToHeight="0" orientation="portrait" r:id="rId1"/>
  <headerFooter>
    <oddFooter>&amp;C&amp;P z &amp;N</oddFooter>
  </headerFooter>
  <rowBreaks count="1" manualBreakCount="1">
    <brk id="45" min="1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>
    <pageSetUpPr fitToPage="1"/>
  </sheetPr>
  <dimension ref="A1:N472"/>
  <sheetViews>
    <sheetView view="pageBreakPreview" topLeftCell="A28" zoomScale="60" zoomScaleNormal="80" workbookViewId="0">
      <selection activeCell="E4" sqref="E4:G58"/>
    </sheetView>
  </sheetViews>
  <sheetFormatPr defaultColWidth="9.109375" defaultRowHeight="19.8" x14ac:dyDescent="0.3"/>
  <cols>
    <col min="1" max="1" width="10.6640625" style="70" customWidth="1"/>
    <col min="2" max="2" width="85.6640625" style="45" customWidth="1"/>
    <col min="3" max="4" width="12.6640625" style="43" customWidth="1"/>
    <col min="5" max="6" width="16.6640625" style="44" customWidth="1"/>
    <col min="7" max="7" width="20.6640625" style="44" customWidth="1"/>
    <col min="8" max="8" width="9.109375" style="71"/>
    <col min="9" max="10" width="10.6640625" style="71" customWidth="1"/>
    <col min="11" max="11" width="12.109375" style="71" bestFit="1" customWidth="1"/>
    <col min="12" max="12" width="10.6640625" style="71" customWidth="1"/>
    <col min="13" max="13" width="12.44140625" style="71" bestFit="1" customWidth="1"/>
    <col min="14" max="15" width="10.6640625" style="71" customWidth="1"/>
    <col min="16" max="16384" width="9.109375" style="71"/>
  </cols>
  <sheetData>
    <row r="1" spans="1:14" x14ac:dyDescent="0.3">
      <c r="L1" s="73"/>
    </row>
    <row r="2" spans="1:14" ht="23.4" x14ac:dyDescent="0.3">
      <c r="A2" s="80"/>
      <c r="B2" s="167" t="s">
        <v>63</v>
      </c>
      <c r="C2" s="168"/>
      <c r="D2" s="168"/>
      <c r="E2" s="168"/>
      <c r="F2" s="168"/>
      <c r="G2" s="169"/>
    </row>
    <row r="3" spans="1:14" s="76" customFormat="1" ht="57.9" customHeight="1" x14ac:dyDescent="0.3">
      <c r="A3" s="28" t="s">
        <v>0</v>
      </c>
      <c r="B3" s="28" t="s">
        <v>1</v>
      </c>
      <c r="C3" s="28" t="s">
        <v>6</v>
      </c>
      <c r="D3" s="28" t="s">
        <v>5</v>
      </c>
      <c r="E3" s="35" t="s">
        <v>2</v>
      </c>
      <c r="F3" s="35" t="s">
        <v>3</v>
      </c>
      <c r="G3" s="35" t="s">
        <v>4</v>
      </c>
      <c r="I3" s="77"/>
      <c r="K3" s="71"/>
      <c r="L3" s="73"/>
      <c r="N3" s="73"/>
    </row>
    <row r="4" spans="1:14" x14ac:dyDescent="0.3">
      <c r="A4" s="81" t="str">
        <f>IF(D4,$B$4,0)</f>
        <v>Vnitřní plynovod</v>
      </c>
      <c r="B4" s="34" t="s">
        <v>200</v>
      </c>
      <c r="C4" s="36"/>
      <c r="D4" s="37">
        <f>SUM(D5:D19)</f>
        <v>38</v>
      </c>
      <c r="E4" s="140"/>
      <c r="F4" s="140"/>
      <c r="G4" s="140">
        <f>SUM(F5:F19)+1</f>
        <v>1</v>
      </c>
      <c r="I4" s="75"/>
    </row>
    <row r="5" spans="1:14" x14ac:dyDescent="0.3">
      <c r="A5" s="81" t="str">
        <f t="shared" ref="A5:A19" si="0">IF(D5,$B$4,0)</f>
        <v>Vnitřní plynovod</v>
      </c>
      <c r="B5" s="29" t="s">
        <v>64</v>
      </c>
      <c r="C5" s="36" t="s">
        <v>17</v>
      </c>
      <c r="D5" s="36">
        <v>1</v>
      </c>
      <c r="E5" s="140">
        <v>0</v>
      </c>
      <c r="F5" s="140">
        <f>E5*D5</f>
        <v>0</v>
      </c>
      <c r="G5" s="140"/>
      <c r="I5" s="72"/>
    </row>
    <row r="6" spans="1:14" x14ac:dyDescent="0.3">
      <c r="A6" s="82" t="str">
        <f t="shared" si="0"/>
        <v>Vnitřní plynovod</v>
      </c>
      <c r="B6" s="29" t="s">
        <v>65</v>
      </c>
      <c r="C6" s="36" t="s">
        <v>17</v>
      </c>
      <c r="D6" s="36">
        <v>8</v>
      </c>
      <c r="E6" s="140">
        <v>0</v>
      </c>
      <c r="F6" s="147">
        <f t="shared" ref="F6:F19" si="1">E6*D6</f>
        <v>0</v>
      </c>
      <c r="G6" s="148"/>
    </row>
    <row r="7" spans="1:14" x14ac:dyDescent="0.3">
      <c r="A7" s="84" t="str">
        <f t="shared" si="0"/>
        <v>Vnitřní plynovod</v>
      </c>
      <c r="B7" s="29" t="s">
        <v>66</v>
      </c>
      <c r="C7" s="36" t="s">
        <v>17</v>
      </c>
      <c r="D7" s="36">
        <v>8</v>
      </c>
      <c r="E7" s="140">
        <v>0</v>
      </c>
      <c r="F7" s="149">
        <f t="shared" si="1"/>
        <v>0</v>
      </c>
      <c r="G7" s="145"/>
    </row>
    <row r="8" spans="1:14" x14ac:dyDescent="0.3">
      <c r="A8" s="81" t="str">
        <f t="shared" si="0"/>
        <v>Vnitřní plynovod</v>
      </c>
      <c r="B8" s="29" t="s">
        <v>67</v>
      </c>
      <c r="C8" s="36" t="s">
        <v>17</v>
      </c>
      <c r="D8" s="36">
        <v>1</v>
      </c>
      <c r="E8" s="140">
        <v>0</v>
      </c>
      <c r="F8" s="140">
        <f t="shared" si="1"/>
        <v>0</v>
      </c>
      <c r="G8" s="140"/>
    </row>
    <row r="9" spans="1:14" x14ac:dyDescent="0.3">
      <c r="A9" s="82" t="str">
        <f t="shared" si="0"/>
        <v>Vnitřní plynovod</v>
      </c>
      <c r="B9" s="29" t="s">
        <v>27</v>
      </c>
      <c r="C9" s="36" t="s">
        <v>14</v>
      </c>
      <c r="D9" s="36">
        <v>1</v>
      </c>
      <c r="E9" s="140">
        <v>0</v>
      </c>
      <c r="F9" s="147">
        <f t="shared" si="1"/>
        <v>0</v>
      </c>
      <c r="G9" s="144"/>
    </row>
    <row r="10" spans="1:14" ht="59.4" x14ac:dyDescent="0.3">
      <c r="A10" s="78" t="str">
        <f t="shared" si="0"/>
        <v>Vnitřní plynovod</v>
      </c>
      <c r="B10" s="29" t="s">
        <v>68</v>
      </c>
      <c r="C10" s="36" t="s">
        <v>7</v>
      </c>
      <c r="D10" s="36">
        <v>1</v>
      </c>
      <c r="E10" s="140">
        <v>0</v>
      </c>
      <c r="F10" s="146">
        <f t="shared" si="1"/>
        <v>0</v>
      </c>
      <c r="G10" s="140"/>
    </row>
    <row r="11" spans="1:14" x14ac:dyDescent="0.3">
      <c r="A11" s="78" t="str">
        <f t="shared" si="0"/>
        <v>Vnitřní plynovod</v>
      </c>
      <c r="B11" s="29" t="s">
        <v>69</v>
      </c>
      <c r="C11" s="36" t="s">
        <v>7</v>
      </c>
      <c r="D11" s="36">
        <v>2</v>
      </c>
      <c r="E11" s="140">
        <v>0</v>
      </c>
      <c r="F11" s="146">
        <f t="shared" si="1"/>
        <v>0</v>
      </c>
      <c r="G11" s="140"/>
    </row>
    <row r="12" spans="1:14" x14ac:dyDescent="0.3">
      <c r="A12" s="78" t="str">
        <f t="shared" si="0"/>
        <v>Vnitřní plynovod</v>
      </c>
      <c r="B12" s="29" t="s">
        <v>70</v>
      </c>
      <c r="C12" s="36" t="s">
        <v>7</v>
      </c>
      <c r="D12" s="36">
        <v>1</v>
      </c>
      <c r="E12" s="140">
        <v>0</v>
      </c>
      <c r="F12" s="146">
        <f t="shared" si="1"/>
        <v>0</v>
      </c>
      <c r="G12" s="140"/>
    </row>
    <row r="13" spans="1:14" x14ac:dyDescent="0.3">
      <c r="A13" s="78" t="str">
        <f t="shared" si="0"/>
        <v>Vnitřní plynovod</v>
      </c>
      <c r="B13" s="29" t="s">
        <v>71</v>
      </c>
      <c r="C13" s="36" t="s">
        <v>7</v>
      </c>
      <c r="D13" s="36">
        <v>1</v>
      </c>
      <c r="E13" s="140">
        <v>0</v>
      </c>
      <c r="F13" s="146">
        <f t="shared" si="1"/>
        <v>0</v>
      </c>
      <c r="G13" s="140"/>
    </row>
    <row r="14" spans="1:14" x14ac:dyDescent="0.3">
      <c r="A14" s="78" t="str">
        <f t="shared" si="0"/>
        <v>Vnitřní plynovod</v>
      </c>
      <c r="B14" s="29" t="s">
        <v>72</v>
      </c>
      <c r="C14" s="36" t="s">
        <v>7</v>
      </c>
      <c r="D14" s="36">
        <v>4</v>
      </c>
      <c r="E14" s="140">
        <v>0</v>
      </c>
      <c r="F14" s="146">
        <f t="shared" si="1"/>
        <v>0</v>
      </c>
      <c r="G14" s="140"/>
    </row>
    <row r="15" spans="1:14" x14ac:dyDescent="0.3">
      <c r="A15" s="78" t="str">
        <f t="shared" si="0"/>
        <v>Vnitřní plynovod</v>
      </c>
      <c r="B15" s="29" t="s">
        <v>73</v>
      </c>
      <c r="C15" s="36" t="s">
        <v>7</v>
      </c>
      <c r="D15" s="36">
        <v>2</v>
      </c>
      <c r="E15" s="140">
        <v>0</v>
      </c>
      <c r="F15" s="150">
        <f t="shared" si="1"/>
        <v>0</v>
      </c>
      <c r="G15" s="151"/>
    </row>
    <row r="16" spans="1:14" x14ac:dyDescent="0.3">
      <c r="A16" s="84" t="str">
        <f t="shared" si="0"/>
        <v>Vnitřní plynovod</v>
      </c>
      <c r="B16" s="29" t="s">
        <v>74</v>
      </c>
      <c r="C16" s="36" t="s">
        <v>7</v>
      </c>
      <c r="D16" s="36">
        <v>2</v>
      </c>
      <c r="E16" s="140">
        <v>0</v>
      </c>
      <c r="F16" s="152">
        <f t="shared" si="1"/>
        <v>0</v>
      </c>
      <c r="G16" s="145"/>
    </row>
    <row r="17" spans="1:7" x14ac:dyDescent="0.3">
      <c r="A17" s="81" t="str">
        <f t="shared" si="0"/>
        <v>Vnitřní plynovod</v>
      </c>
      <c r="B17" s="29" t="s">
        <v>75</v>
      </c>
      <c r="C17" s="36" t="s">
        <v>7</v>
      </c>
      <c r="D17" s="36">
        <v>2</v>
      </c>
      <c r="E17" s="140">
        <v>0</v>
      </c>
      <c r="F17" s="140">
        <f t="shared" si="1"/>
        <v>0</v>
      </c>
      <c r="G17" s="140"/>
    </row>
    <row r="18" spans="1:7" x14ac:dyDescent="0.3">
      <c r="A18" s="81" t="str">
        <f t="shared" si="0"/>
        <v>Vnitřní plynovod</v>
      </c>
      <c r="B18" s="29" t="s">
        <v>201</v>
      </c>
      <c r="C18" s="36" t="s">
        <v>7</v>
      </c>
      <c r="D18" s="36">
        <v>2</v>
      </c>
      <c r="E18" s="140">
        <v>0</v>
      </c>
      <c r="F18" s="140">
        <f t="shared" si="1"/>
        <v>0</v>
      </c>
      <c r="G18" s="140"/>
    </row>
    <row r="19" spans="1:7" x14ac:dyDescent="0.3">
      <c r="A19" s="81" t="str">
        <f t="shared" si="0"/>
        <v>Vnitřní plynovod</v>
      </c>
      <c r="B19" s="29" t="s">
        <v>76</v>
      </c>
      <c r="C19" s="36" t="s">
        <v>7</v>
      </c>
      <c r="D19" s="36">
        <v>2</v>
      </c>
      <c r="E19" s="140">
        <v>0</v>
      </c>
      <c r="F19" s="140">
        <f t="shared" si="1"/>
        <v>0</v>
      </c>
      <c r="G19" s="140"/>
    </row>
    <row r="20" spans="1:7" x14ac:dyDescent="0.3">
      <c r="A20" s="81" t="str">
        <f>IF(D4,$B$4,0)</f>
        <v>Vnitřní plynovod</v>
      </c>
      <c r="B20" s="29"/>
      <c r="C20" s="36"/>
      <c r="D20" s="36"/>
      <c r="E20" s="140"/>
      <c r="F20" s="140"/>
      <c r="G20" s="140"/>
    </row>
    <row r="21" spans="1:7" x14ac:dyDescent="0.3">
      <c r="A21" s="82" t="str">
        <f>IF(D21,$B$21,0)</f>
        <v>Komíny a kouřovody</v>
      </c>
      <c r="B21" s="34" t="s">
        <v>77</v>
      </c>
      <c r="C21" s="40"/>
      <c r="D21" s="85">
        <f>SUM(D22:D50)</f>
        <v>116</v>
      </c>
      <c r="E21" s="144"/>
      <c r="F21" s="144"/>
      <c r="G21" s="144">
        <f>SUM(F22:F50)</f>
        <v>0</v>
      </c>
    </row>
    <row r="22" spans="1:7" s="9" customFormat="1" ht="39.6" hidden="1" x14ac:dyDescent="0.4">
      <c r="A22" s="20">
        <f>IF(D22,$B$21,0)</f>
        <v>0</v>
      </c>
      <c r="B22" s="16" t="s">
        <v>78</v>
      </c>
      <c r="C22" s="62"/>
      <c r="D22" s="63"/>
      <c r="E22" s="6">
        <f>IF(D22=0,0,(#REF!+#REF!)*(1+#REF!+#REF!))</f>
        <v>0</v>
      </c>
      <c r="F22" s="6">
        <f>E22*D22</f>
        <v>0</v>
      </c>
      <c r="G22" s="6"/>
    </row>
    <row r="23" spans="1:7" x14ac:dyDescent="0.3">
      <c r="A23" s="78" t="str">
        <f t="shared" ref="A23:A50" si="2">IF(D23,$B$21,0)</f>
        <v>Komíny a kouřovody</v>
      </c>
      <c r="B23" s="29" t="s">
        <v>79</v>
      </c>
      <c r="C23" s="37" t="s">
        <v>14</v>
      </c>
      <c r="D23" s="37">
        <v>2</v>
      </c>
      <c r="E23" s="153"/>
      <c r="F23" s="153">
        <f t="shared" ref="F23:F50" si="3">E23*D23</f>
        <v>0</v>
      </c>
      <c r="G23" s="140"/>
    </row>
    <row r="24" spans="1:7" x14ac:dyDescent="0.3">
      <c r="A24" s="84" t="str">
        <f t="shared" si="2"/>
        <v>Komíny a kouřovody</v>
      </c>
      <c r="B24" s="29" t="s">
        <v>80</v>
      </c>
      <c r="C24" s="37" t="s">
        <v>14</v>
      </c>
      <c r="D24" s="37">
        <v>2</v>
      </c>
      <c r="E24" s="153"/>
      <c r="F24" s="154">
        <f t="shared" si="3"/>
        <v>0</v>
      </c>
      <c r="G24" s="145"/>
    </row>
    <row r="25" spans="1:7" x14ac:dyDescent="0.3">
      <c r="A25" s="81" t="str">
        <f t="shared" si="2"/>
        <v>Komíny a kouřovody</v>
      </c>
      <c r="B25" s="29" t="s">
        <v>81</v>
      </c>
      <c r="C25" s="37" t="s">
        <v>14</v>
      </c>
      <c r="D25" s="37">
        <v>2</v>
      </c>
      <c r="E25" s="153"/>
      <c r="F25" s="153">
        <f t="shared" si="3"/>
        <v>0</v>
      </c>
      <c r="G25" s="140"/>
    </row>
    <row r="26" spans="1:7" x14ac:dyDescent="0.3">
      <c r="A26" s="81" t="str">
        <f t="shared" si="2"/>
        <v>Komíny a kouřovody</v>
      </c>
      <c r="B26" s="29" t="s">
        <v>82</v>
      </c>
      <c r="C26" s="37" t="s">
        <v>14</v>
      </c>
      <c r="D26" s="37">
        <v>2</v>
      </c>
      <c r="E26" s="153"/>
      <c r="F26" s="153">
        <f t="shared" si="3"/>
        <v>0</v>
      </c>
      <c r="G26" s="140"/>
    </row>
    <row r="27" spans="1:7" x14ac:dyDescent="0.3">
      <c r="A27" s="81" t="str">
        <f t="shared" si="2"/>
        <v>Komíny a kouřovody</v>
      </c>
      <c r="B27" s="29" t="s">
        <v>83</v>
      </c>
      <c r="C27" s="37" t="s">
        <v>17</v>
      </c>
      <c r="D27" s="37">
        <v>8</v>
      </c>
      <c r="E27" s="153"/>
      <c r="F27" s="153">
        <f t="shared" si="3"/>
        <v>0</v>
      </c>
      <c r="G27" s="140"/>
    </row>
    <row r="28" spans="1:7" x14ac:dyDescent="0.3">
      <c r="A28" s="81" t="str">
        <f t="shared" si="2"/>
        <v>Komíny a kouřovody</v>
      </c>
      <c r="B28" s="29" t="s">
        <v>84</v>
      </c>
      <c r="C28" s="37" t="s">
        <v>7</v>
      </c>
      <c r="D28" s="37">
        <v>2</v>
      </c>
      <c r="E28" s="153"/>
      <c r="F28" s="153">
        <f t="shared" si="3"/>
        <v>0</v>
      </c>
      <c r="G28" s="140"/>
    </row>
    <row r="29" spans="1:7" s="9" customFormat="1" ht="39.6" hidden="1" x14ac:dyDescent="0.4">
      <c r="A29" s="17">
        <f t="shared" si="2"/>
        <v>0</v>
      </c>
      <c r="B29" s="16" t="s">
        <v>85</v>
      </c>
      <c r="C29" s="13"/>
      <c r="D29" s="13"/>
      <c r="E29" s="18">
        <f>IF(D29=0,0,(#REF!+#REF!)*(1+#REF!+#REF!))</f>
        <v>0</v>
      </c>
      <c r="F29" s="18">
        <f t="shared" si="3"/>
        <v>0</v>
      </c>
      <c r="G29" s="18"/>
    </row>
    <row r="30" spans="1:7" x14ac:dyDescent="0.3">
      <c r="A30" s="84" t="str">
        <f t="shared" si="2"/>
        <v>Komíny a kouřovody</v>
      </c>
      <c r="B30" s="29" t="s">
        <v>86</v>
      </c>
      <c r="C30" s="37" t="s">
        <v>14</v>
      </c>
      <c r="D30" s="37">
        <v>2</v>
      </c>
      <c r="E30" s="154"/>
      <c r="F30" s="154">
        <f t="shared" si="3"/>
        <v>0</v>
      </c>
      <c r="G30" s="145"/>
    </row>
    <row r="31" spans="1:7" x14ac:dyDescent="0.3">
      <c r="A31" s="81" t="str">
        <f t="shared" si="2"/>
        <v>Komíny a kouřovody</v>
      </c>
      <c r="B31" s="29" t="s">
        <v>87</v>
      </c>
      <c r="C31" s="37" t="s">
        <v>14</v>
      </c>
      <c r="D31" s="37">
        <v>1</v>
      </c>
      <c r="E31" s="154"/>
      <c r="F31" s="153">
        <f t="shared" si="3"/>
        <v>0</v>
      </c>
      <c r="G31" s="140"/>
    </row>
    <row r="32" spans="1:7" x14ac:dyDescent="0.3">
      <c r="A32" s="82" t="str">
        <f t="shared" si="2"/>
        <v>Komíny a kouřovody</v>
      </c>
      <c r="B32" s="29" t="s">
        <v>88</v>
      </c>
      <c r="C32" s="37" t="s">
        <v>14</v>
      </c>
      <c r="D32" s="37">
        <v>1</v>
      </c>
      <c r="E32" s="154"/>
      <c r="F32" s="155">
        <f t="shared" si="3"/>
        <v>0</v>
      </c>
      <c r="G32" s="144"/>
    </row>
    <row r="33" spans="1:7" ht="42.75" customHeight="1" x14ac:dyDescent="0.3">
      <c r="A33" s="78" t="str">
        <f t="shared" si="2"/>
        <v>Komíny a kouřovody</v>
      </c>
      <c r="B33" s="29" t="s">
        <v>89</v>
      </c>
      <c r="C33" s="37" t="s">
        <v>14</v>
      </c>
      <c r="D33" s="37">
        <v>1</v>
      </c>
      <c r="E33" s="154"/>
      <c r="F33" s="153">
        <f t="shared" si="3"/>
        <v>0</v>
      </c>
      <c r="G33" s="140"/>
    </row>
    <row r="34" spans="1:7" x14ac:dyDescent="0.3">
      <c r="A34" s="78" t="str">
        <f t="shared" si="2"/>
        <v>Komíny a kouřovody</v>
      </c>
      <c r="B34" s="29" t="s">
        <v>90</v>
      </c>
      <c r="C34" s="37" t="s">
        <v>14</v>
      </c>
      <c r="D34" s="37">
        <v>1</v>
      </c>
      <c r="E34" s="154"/>
      <c r="F34" s="153">
        <f t="shared" si="3"/>
        <v>0</v>
      </c>
      <c r="G34" s="140"/>
    </row>
    <row r="35" spans="1:7" x14ac:dyDescent="0.3">
      <c r="A35" s="84" t="str">
        <f t="shared" si="2"/>
        <v>Komíny a kouřovody</v>
      </c>
      <c r="B35" s="29" t="s">
        <v>82</v>
      </c>
      <c r="C35" s="37" t="s">
        <v>14</v>
      </c>
      <c r="D35" s="37">
        <v>13</v>
      </c>
      <c r="E35" s="154"/>
      <c r="F35" s="154">
        <f t="shared" si="3"/>
        <v>0</v>
      </c>
      <c r="G35" s="145"/>
    </row>
    <row r="36" spans="1:7" x14ac:dyDescent="0.3">
      <c r="A36" s="81" t="str">
        <f t="shared" si="2"/>
        <v>Komíny a kouřovody</v>
      </c>
      <c r="B36" s="29" t="s">
        <v>91</v>
      </c>
      <c r="C36" s="37" t="s">
        <v>17</v>
      </c>
      <c r="D36" s="37">
        <v>13</v>
      </c>
      <c r="E36" s="154"/>
      <c r="F36" s="153">
        <f t="shared" si="3"/>
        <v>0</v>
      </c>
      <c r="G36" s="140"/>
    </row>
    <row r="37" spans="1:7" x14ac:dyDescent="0.3">
      <c r="A37" s="81" t="str">
        <f t="shared" si="2"/>
        <v>Komíny a kouřovody</v>
      </c>
      <c r="B37" s="29" t="s">
        <v>92</v>
      </c>
      <c r="C37" s="37" t="s">
        <v>7</v>
      </c>
      <c r="D37" s="37">
        <v>1</v>
      </c>
      <c r="E37" s="154"/>
      <c r="F37" s="153">
        <f t="shared" si="3"/>
        <v>0</v>
      </c>
      <c r="G37" s="140"/>
    </row>
    <row r="38" spans="1:7" x14ac:dyDescent="0.3">
      <c r="A38" s="82" t="str">
        <f t="shared" si="2"/>
        <v>Komíny a kouřovody</v>
      </c>
      <c r="B38" s="29" t="s">
        <v>93</v>
      </c>
      <c r="C38" s="37" t="s">
        <v>7</v>
      </c>
      <c r="D38" s="37">
        <v>2</v>
      </c>
      <c r="E38" s="154"/>
      <c r="F38" s="155">
        <f t="shared" si="3"/>
        <v>0</v>
      </c>
      <c r="G38" s="144"/>
    </row>
    <row r="39" spans="1:7" x14ac:dyDescent="0.3">
      <c r="A39" s="78" t="str">
        <f t="shared" si="2"/>
        <v>Komíny a kouřovody</v>
      </c>
      <c r="B39" s="29" t="s">
        <v>94</v>
      </c>
      <c r="C39" s="37" t="s">
        <v>14</v>
      </c>
      <c r="D39" s="37">
        <v>1</v>
      </c>
      <c r="E39" s="154"/>
      <c r="F39" s="153">
        <f t="shared" si="3"/>
        <v>0</v>
      </c>
      <c r="G39" s="140"/>
    </row>
    <row r="40" spans="1:7" x14ac:dyDescent="0.3">
      <c r="A40" s="78" t="str">
        <f t="shared" si="2"/>
        <v>Komíny a kouřovody</v>
      </c>
      <c r="B40" s="29" t="s">
        <v>95</v>
      </c>
      <c r="C40" s="37" t="s">
        <v>14</v>
      </c>
      <c r="D40" s="37">
        <v>1</v>
      </c>
      <c r="E40" s="154"/>
      <c r="F40" s="153">
        <f t="shared" si="3"/>
        <v>0</v>
      </c>
      <c r="G40" s="140"/>
    </row>
    <row r="41" spans="1:7" x14ac:dyDescent="0.3">
      <c r="A41" s="78" t="str">
        <f t="shared" si="2"/>
        <v>Komíny a kouřovody</v>
      </c>
      <c r="B41" s="29" t="s">
        <v>96</v>
      </c>
      <c r="C41" s="37" t="s">
        <v>14</v>
      </c>
      <c r="D41" s="37">
        <v>1</v>
      </c>
      <c r="E41" s="154"/>
      <c r="F41" s="153">
        <f t="shared" si="3"/>
        <v>0</v>
      </c>
      <c r="G41" s="140"/>
    </row>
    <row r="42" spans="1:7" s="9" customFormat="1" ht="39.6" hidden="1" x14ac:dyDescent="0.4">
      <c r="A42" s="20">
        <f t="shared" si="2"/>
        <v>0</v>
      </c>
      <c r="B42" s="16" t="s">
        <v>97</v>
      </c>
      <c r="C42" s="13"/>
      <c r="D42" s="13"/>
      <c r="E42" s="6"/>
      <c r="F42" s="6"/>
      <c r="G42" s="6"/>
    </row>
    <row r="43" spans="1:7" x14ac:dyDescent="0.3">
      <c r="A43" s="78" t="str">
        <f t="shared" si="2"/>
        <v>Komíny a kouřovody</v>
      </c>
      <c r="B43" s="29" t="s">
        <v>98</v>
      </c>
      <c r="C43" s="37" t="s">
        <v>7</v>
      </c>
      <c r="D43" s="37">
        <v>1</v>
      </c>
      <c r="E43" s="153"/>
      <c r="F43" s="153">
        <f t="shared" si="3"/>
        <v>0</v>
      </c>
      <c r="G43" s="140"/>
    </row>
    <row r="44" spans="1:7" x14ac:dyDescent="0.3">
      <c r="A44" s="78" t="str">
        <f t="shared" si="2"/>
        <v>Komíny a kouřovody</v>
      </c>
      <c r="B44" s="29" t="s">
        <v>99</v>
      </c>
      <c r="C44" s="37" t="s">
        <v>7</v>
      </c>
      <c r="D44" s="37">
        <v>1</v>
      </c>
      <c r="E44" s="153"/>
      <c r="F44" s="153">
        <f t="shared" si="3"/>
        <v>0</v>
      </c>
      <c r="G44" s="140"/>
    </row>
    <row r="45" spans="1:7" x14ac:dyDescent="0.3">
      <c r="A45" s="78" t="str">
        <f t="shared" si="2"/>
        <v>Komíny a kouřovody</v>
      </c>
      <c r="B45" s="29" t="s">
        <v>100</v>
      </c>
      <c r="C45" s="37" t="s">
        <v>7</v>
      </c>
      <c r="D45" s="37">
        <v>1</v>
      </c>
      <c r="E45" s="153"/>
      <c r="F45" s="153">
        <f t="shared" si="3"/>
        <v>0</v>
      </c>
      <c r="G45" s="140"/>
    </row>
    <row r="46" spans="1:7" x14ac:dyDescent="0.3">
      <c r="A46" s="78" t="str">
        <f t="shared" si="2"/>
        <v>Komíny a kouřovody</v>
      </c>
      <c r="B46" s="29" t="s">
        <v>101</v>
      </c>
      <c r="C46" s="37" t="s">
        <v>14</v>
      </c>
      <c r="D46" s="37">
        <v>27</v>
      </c>
      <c r="E46" s="153"/>
      <c r="F46" s="153">
        <f t="shared" si="3"/>
        <v>0</v>
      </c>
      <c r="G46" s="140"/>
    </row>
    <row r="47" spans="1:7" x14ac:dyDescent="0.3">
      <c r="A47" s="78" t="str">
        <f t="shared" si="2"/>
        <v>Komíny a kouřovody</v>
      </c>
      <c r="B47" s="29" t="s">
        <v>102</v>
      </c>
      <c r="C47" s="37" t="s">
        <v>17</v>
      </c>
      <c r="D47" s="37">
        <v>27</v>
      </c>
      <c r="E47" s="153"/>
      <c r="F47" s="153">
        <f t="shared" si="3"/>
        <v>0</v>
      </c>
      <c r="G47" s="140"/>
    </row>
    <row r="48" spans="1:7" x14ac:dyDescent="0.3">
      <c r="A48" s="78" t="str">
        <f t="shared" si="2"/>
        <v>Komíny a kouřovody</v>
      </c>
      <c r="B48" s="29" t="s">
        <v>103</v>
      </c>
      <c r="C48" s="37" t="s">
        <v>14</v>
      </c>
      <c r="D48" s="37">
        <v>1</v>
      </c>
      <c r="E48" s="153"/>
      <c r="F48" s="153">
        <f t="shared" si="3"/>
        <v>0</v>
      </c>
      <c r="G48" s="140"/>
    </row>
    <row r="49" spans="1:7" x14ac:dyDescent="0.3">
      <c r="A49" s="78" t="str">
        <f t="shared" si="2"/>
        <v>Komíny a kouřovody</v>
      </c>
      <c r="B49" s="29" t="s">
        <v>104</v>
      </c>
      <c r="C49" s="37" t="s">
        <v>14</v>
      </c>
      <c r="D49" s="37">
        <v>1</v>
      </c>
      <c r="E49" s="153"/>
      <c r="F49" s="153">
        <f t="shared" si="3"/>
        <v>0</v>
      </c>
      <c r="G49" s="140"/>
    </row>
    <row r="50" spans="1:7" x14ac:dyDescent="0.3">
      <c r="A50" s="78" t="str">
        <f t="shared" si="2"/>
        <v>Komíny a kouřovody</v>
      </c>
      <c r="B50" s="29" t="s">
        <v>283</v>
      </c>
      <c r="C50" s="36" t="s">
        <v>14</v>
      </c>
      <c r="D50" s="36">
        <v>1</v>
      </c>
      <c r="E50" s="140">
        <v>0</v>
      </c>
      <c r="F50" s="140">
        <f t="shared" si="3"/>
        <v>0</v>
      </c>
      <c r="G50" s="140"/>
    </row>
    <row r="51" spans="1:7" x14ac:dyDescent="0.3">
      <c r="A51" s="78" t="str">
        <f>IF(D21,$B$21,0)</f>
        <v>Komíny a kouřovody</v>
      </c>
      <c r="B51" s="29"/>
      <c r="C51" s="36"/>
      <c r="D51" s="36"/>
      <c r="E51" s="140"/>
      <c r="F51" s="140"/>
      <c r="G51" s="140"/>
    </row>
    <row r="52" spans="1:7" x14ac:dyDescent="0.3">
      <c r="A52" s="78" t="str">
        <f>IF(D52,$B$52,0)</f>
        <v>Ostatní</v>
      </c>
      <c r="B52" s="34" t="s">
        <v>9</v>
      </c>
      <c r="C52" s="36"/>
      <c r="D52" s="37">
        <f>SUM(D53:D57)</f>
        <v>5</v>
      </c>
      <c r="E52" s="140"/>
      <c r="F52" s="140"/>
      <c r="G52" s="140">
        <f>SUM(F53:F57)</f>
        <v>0</v>
      </c>
    </row>
    <row r="53" spans="1:7" x14ac:dyDescent="0.3">
      <c r="A53" s="78" t="str">
        <f t="shared" ref="A53:A57" si="4">IF(D53,$B$52,0)</f>
        <v>Ostatní</v>
      </c>
      <c r="B53" s="29" t="s">
        <v>202</v>
      </c>
      <c r="C53" s="36" t="s">
        <v>14</v>
      </c>
      <c r="D53" s="36">
        <v>1</v>
      </c>
      <c r="E53" s="140">
        <v>0</v>
      </c>
      <c r="F53" s="140">
        <f>E53*D53</f>
        <v>0</v>
      </c>
      <c r="G53" s="140"/>
    </row>
    <row r="54" spans="1:7" x14ac:dyDescent="0.3">
      <c r="A54" s="78" t="str">
        <f t="shared" si="4"/>
        <v>Ostatní</v>
      </c>
      <c r="B54" s="29" t="s">
        <v>28</v>
      </c>
      <c r="C54" s="36" t="s">
        <v>14</v>
      </c>
      <c r="D54" s="36">
        <v>1</v>
      </c>
      <c r="E54" s="140">
        <v>0</v>
      </c>
      <c r="F54" s="144">
        <f t="shared" ref="F54:F57" si="5">E54*D54</f>
        <v>0</v>
      </c>
      <c r="G54" s="144"/>
    </row>
    <row r="55" spans="1:7" x14ac:dyDescent="0.3">
      <c r="A55" s="84" t="str">
        <f t="shared" si="4"/>
        <v>Ostatní</v>
      </c>
      <c r="B55" s="29" t="s">
        <v>203</v>
      </c>
      <c r="C55" s="36" t="s">
        <v>14</v>
      </c>
      <c r="D55" s="36">
        <v>1</v>
      </c>
      <c r="E55" s="145">
        <v>0</v>
      </c>
      <c r="F55" s="145">
        <f t="shared" si="5"/>
        <v>0</v>
      </c>
      <c r="G55" s="145"/>
    </row>
    <row r="56" spans="1:7" x14ac:dyDescent="0.3">
      <c r="A56" s="81" t="str">
        <f t="shared" si="4"/>
        <v>Ostatní</v>
      </c>
      <c r="B56" s="29" t="s">
        <v>53</v>
      </c>
      <c r="C56" s="36" t="s">
        <v>14</v>
      </c>
      <c r="D56" s="36">
        <v>1</v>
      </c>
      <c r="E56" s="140">
        <v>0</v>
      </c>
      <c r="F56" s="140">
        <f t="shared" si="5"/>
        <v>0</v>
      </c>
      <c r="G56" s="140"/>
    </row>
    <row r="57" spans="1:7" x14ac:dyDescent="0.3">
      <c r="A57" s="82" t="str">
        <f t="shared" si="4"/>
        <v>Ostatní</v>
      </c>
      <c r="B57" s="29" t="s">
        <v>54</v>
      </c>
      <c r="C57" s="36" t="s">
        <v>14</v>
      </c>
      <c r="D57" s="36">
        <v>1</v>
      </c>
      <c r="E57" s="144">
        <v>0</v>
      </c>
      <c r="F57" s="144">
        <f t="shared" si="5"/>
        <v>0</v>
      </c>
      <c r="G57" s="144"/>
    </row>
    <row r="58" spans="1:7" x14ac:dyDescent="0.3">
      <c r="A58" s="86" t="str">
        <f>IF(D52,$B$52,0)</f>
        <v>Ostatní</v>
      </c>
      <c r="B58" s="29"/>
      <c r="C58" s="36"/>
      <c r="D58" s="36"/>
      <c r="E58" s="140"/>
      <c r="F58" s="140"/>
      <c r="G58" s="140"/>
    </row>
    <row r="235" spans="1:7" x14ac:dyDescent="0.3">
      <c r="B235" s="87"/>
      <c r="C235" s="42"/>
      <c r="D235" s="42"/>
      <c r="E235" s="39"/>
      <c r="F235" s="39"/>
      <c r="G235" s="39"/>
    </row>
    <row r="236" spans="1:7" x14ac:dyDescent="0.3">
      <c r="A236" s="88"/>
      <c r="B236" s="29"/>
      <c r="C236" s="36"/>
      <c r="D236" s="36"/>
      <c r="E236" s="35"/>
      <c r="F236" s="35"/>
      <c r="G236" s="35"/>
    </row>
    <row r="237" spans="1:7" x14ac:dyDescent="0.3">
      <c r="A237" s="88"/>
      <c r="B237" s="29"/>
      <c r="C237" s="36"/>
      <c r="D237" s="36"/>
      <c r="E237" s="35"/>
      <c r="F237" s="35"/>
      <c r="G237" s="35"/>
    </row>
    <row r="238" spans="1:7" x14ac:dyDescent="0.3">
      <c r="A238" s="88"/>
      <c r="B238" s="29"/>
      <c r="C238" s="36"/>
      <c r="D238" s="36"/>
      <c r="E238" s="35"/>
      <c r="F238" s="35"/>
      <c r="G238" s="35"/>
    </row>
    <row r="239" spans="1:7" x14ac:dyDescent="0.3">
      <c r="A239" s="88"/>
      <c r="B239" s="29"/>
      <c r="C239" s="36"/>
      <c r="D239" s="36"/>
      <c r="E239" s="35"/>
      <c r="F239" s="35"/>
      <c r="G239" s="35"/>
    </row>
    <row r="240" spans="1:7" x14ac:dyDescent="0.3">
      <c r="A240" s="88"/>
      <c r="B240" s="29"/>
      <c r="C240" s="36"/>
      <c r="D240" s="36"/>
      <c r="E240" s="35"/>
      <c r="F240" s="35"/>
      <c r="G240" s="35"/>
    </row>
    <row r="241" spans="1:7" x14ac:dyDescent="0.3">
      <c r="A241" s="88"/>
      <c r="B241" s="29"/>
      <c r="C241" s="36"/>
      <c r="D241" s="36"/>
      <c r="E241" s="35"/>
      <c r="F241" s="35"/>
      <c r="G241" s="35"/>
    </row>
    <row r="242" spans="1:7" x14ac:dyDescent="0.3">
      <c r="B242" s="30"/>
      <c r="C242" s="40"/>
      <c r="D242" s="40"/>
      <c r="E242" s="41"/>
      <c r="F242" s="41"/>
      <c r="G242" s="41"/>
    </row>
    <row r="244" spans="1:7" x14ac:dyDescent="0.3">
      <c r="A244" s="88"/>
      <c r="B244" s="29"/>
      <c r="C244" s="36"/>
      <c r="D244" s="36"/>
      <c r="E244" s="35"/>
      <c r="F244" s="35"/>
      <c r="G244" s="35"/>
    </row>
    <row r="246" spans="1:7" x14ac:dyDescent="0.3">
      <c r="A246" s="88"/>
      <c r="B246" s="29"/>
      <c r="C246" s="36"/>
      <c r="D246" s="36"/>
      <c r="E246" s="35"/>
      <c r="F246" s="35"/>
      <c r="G246" s="35"/>
    </row>
    <row r="247" spans="1:7" x14ac:dyDescent="0.3">
      <c r="A247" s="88"/>
      <c r="B247" s="29"/>
      <c r="C247" s="36"/>
      <c r="D247" s="36"/>
      <c r="E247" s="35"/>
      <c r="F247" s="35"/>
      <c r="G247" s="35"/>
    </row>
    <row r="249" spans="1:7" x14ac:dyDescent="0.3">
      <c r="A249" s="88"/>
      <c r="B249" s="29"/>
      <c r="C249" s="36"/>
      <c r="D249" s="36"/>
      <c r="E249" s="35"/>
      <c r="F249" s="35"/>
      <c r="G249" s="35"/>
    </row>
    <row r="250" spans="1:7" x14ac:dyDescent="0.3">
      <c r="A250" s="88"/>
      <c r="B250" s="29"/>
      <c r="C250" s="36"/>
      <c r="D250" s="36"/>
      <c r="E250" s="35"/>
      <c r="F250" s="35"/>
      <c r="G250" s="35"/>
    </row>
    <row r="265" spans="1:7" x14ac:dyDescent="0.3">
      <c r="A265" s="88"/>
      <c r="B265" s="29"/>
      <c r="C265" s="36"/>
      <c r="D265" s="36"/>
      <c r="E265" s="35"/>
      <c r="F265" s="35"/>
      <c r="G265" s="35"/>
    </row>
    <row r="266" spans="1:7" x14ac:dyDescent="0.3">
      <c r="A266" s="88"/>
      <c r="B266" s="29"/>
      <c r="C266" s="36"/>
      <c r="D266" s="36"/>
      <c r="E266" s="35"/>
      <c r="F266" s="35"/>
      <c r="G266" s="35"/>
    </row>
    <row r="267" spans="1:7" x14ac:dyDescent="0.3">
      <c r="A267" s="88"/>
      <c r="B267" s="29"/>
      <c r="C267" s="36"/>
      <c r="D267" s="36"/>
      <c r="E267" s="35"/>
      <c r="F267" s="35"/>
      <c r="G267" s="35"/>
    </row>
    <row r="268" spans="1:7" x14ac:dyDescent="0.3">
      <c r="A268" s="88"/>
      <c r="B268" s="29"/>
      <c r="C268" s="36"/>
      <c r="D268" s="36"/>
      <c r="E268" s="35"/>
      <c r="F268" s="35"/>
      <c r="G268" s="35"/>
    </row>
    <row r="269" spans="1:7" x14ac:dyDescent="0.3">
      <c r="A269" s="88"/>
      <c r="B269" s="29"/>
      <c r="C269" s="36"/>
      <c r="D269" s="36"/>
      <c r="E269" s="35"/>
      <c r="F269" s="35"/>
      <c r="G269" s="35"/>
    </row>
    <row r="270" spans="1:7" x14ac:dyDescent="0.3">
      <c r="A270" s="88"/>
      <c r="B270" s="29"/>
      <c r="C270" s="36"/>
      <c r="D270" s="36"/>
      <c r="E270" s="35"/>
      <c r="F270" s="35"/>
      <c r="G270" s="35"/>
    </row>
    <row r="271" spans="1:7" x14ac:dyDescent="0.3">
      <c r="A271" s="88"/>
      <c r="B271" s="29"/>
      <c r="C271" s="36"/>
      <c r="D271" s="36"/>
      <c r="E271" s="35"/>
      <c r="F271" s="35"/>
      <c r="G271" s="35"/>
    </row>
    <row r="272" spans="1:7" x14ac:dyDescent="0.3">
      <c r="A272" s="88"/>
      <c r="B272" s="29"/>
      <c r="C272" s="36"/>
      <c r="D272" s="36"/>
      <c r="E272" s="35"/>
      <c r="F272" s="35"/>
      <c r="G272" s="35"/>
    </row>
    <row r="273" spans="1:7" x14ac:dyDescent="0.3">
      <c r="A273" s="88"/>
      <c r="B273" s="29"/>
      <c r="C273" s="36"/>
      <c r="D273" s="36"/>
      <c r="E273" s="35"/>
      <c r="F273" s="35"/>
      <c r="G273" s="35"/>
    </row>
    <row r="274" spans="1:7" x14ac:dyDescent="0.3">
      <c r="A274" s="88"/>
      <c r="B274" s="29"/>
      <c r="C274" s="36"/>
      <c r="D274" s="36"/>
      <c r="E274" s="35"/>
      <c r="F274" s="35"/>
      <c r="G274" s="35"/>
    </row>
    <row r="275" spans="1:7" x14ac:dyDescent="0.3">
      <c r="A275" s="88"/>
      <c r="B275" s="29"/>
      <c r="C275" s="36"/>
      <c r="D275" s="36"/>
      <c r="E275" s="35"/>
      <c r="F275" s="35"/>
      <c r="G275" s="35"/>
    </row>
    <row r="276" spans="1:7" x14ac:dyDescent="0.3">
      <c r="A276" s="88"/>
      <c r="B276" s="29"/>
      <c r="C276" s="36"/>
      <c r="D276" s="36"/>
      <c r="E276" s="35"/>
      <c r="F276" s="35"/>
      <c r="G276" s="35"/>
    </row>
    <row r="277" spans="1:7" x14ac:dyDescent="0.3">
      <c r="A277" s="88"/>
      <c r="B277" s="29"/>
      <c r="C277" s="36"/>
      <c r="D277" s="36"/>
      <c r="E277" s="35"/>
      <c r="F277" s="35"/>
      <c r="G277" s="35"/>
    </row>
    <row r="278" spans="1:7" x14ac:dyDescent="0.3">
      <c r="A278" s="88"/>
      <c r="B278" s="29"/>
      <c r="C278" s="36"/>
      <c r="D278" s="36"/>
      <c r="E278" s="35"/>
      <c r="F278" s="35"/>
      <c r="G278" s="35"/>
    </row>
    <row r="279" spans="1:7" x14ac:dyDescent="0.3">
      <c r="A279" s="88"/>
      <c r="B279" s="29"/>
      <c r="C279" s="36"/>
      <c r="D279" s="36"/>
      <c r="E279" s="35"/>
      <c r="F279" s="35"/>
      <c r="G279" s="35"/>
    </row>
    <row r="280" spans="1:7" x14ac:dyDescent="0.3">
      <c r="A280" s="88"/>
      <c r="B280" s="29"/>
      <c r="C280" s="36"/>
      <c r="D280" s="36"/>
      <c r="E280" s="35"/>
      <c r="F280" s="35"/>
      <c r="G280" s="35"/>
    </row>
    <row r="281" spans="1:7" x14ac:dyDescent="0.3">
      <c r="A281" s="88"/>
      <c r="B281" s="29"/>
      <c r="C281" s="36"/>
      <c r="D281" s="36"/>
      <c r="E281" s="35"/>
      <c r="F281" s="35"/>
      <c r="G281" s="35"/>
    </row>
    <row r="282" spans="1:7" x14ac:dyDescent="0.3">
      <c r="A282" s="88"/>
      <c r="B282" s="29"/>
      <c r="C282" s="36"/>
      <c r="D282" s="36"/>
      <c r="E282" s="35"/>
      <c r="F282" s="35"/>
      <c r="G282" s="35"/>
    </row>
    <row r="283" spans="1:7" x14ac:dyDescent="0.3">
      <c r="A283" s="88"/>
      <c r="B283" s="29"/>
      <c r="C283" s="36"/>
      <c r="D283" s="36"/>
      <c r="E283" s="35"/>
      <c r="F283" s="35"/>
      <c r="G283" s="35"/>
    </row>
    <row r="284" spans="1:7" x14ac:dyDescent="0.3">
      <c r="A284" s="88"/>
      <c r="B284" s="29"/>
      <c r="C284" s="36"/>
      <c r="D284" s="36"/>
      <c r="E284" s="35"/>
      <c r="F284" s="35"/>
      <c r="G284" s="35"/>
    </row>
    <row r="285" spans="1:7" x14ac:dyDescent="0.3">
      <c r="A285" s="88"/>
      <c r="B285" s="29"/>
      <c r="C285" s="36"/>
      <c r="D285" s="36"/>
      <c r="E285" s="35"/>
      <c r="F285" s="35"/>
      <c r="G285" s="35"/>
    </row>
    <row r="286" spans="1:7" x14ac:dyDescent="0.3">
      <c r="A286" s="88"/>
      <c r="B286" s="29"/>
      <c r="C286" s="36"/>
      <c r="D286" s="36"/>
      <c r="E286" s="35"/>
      <c r="F286" s="35"/>
      <c r="G286" s="35"/>
    </row>
    <row r="287" spans="1:7" x14ac:dyDescent="0.3">
      <c r="A287" s="88"/>
      <c r="B287" s="29"/>
      <c r="C287" s="36"/>
      <c r="D287" s="36"/>
      <c r="E287" s="35"/>
      <c r="F287" s="35"/>
      <c r="G287" s="35"/>
    </row>
    <row r="288" spans="1:7" x14ac:dyDescent="0.3">
      <c r="A288" s="88"/>
      <c r="B288" s="29"/>
      <c r="C288" s="36"/>
      <c r="D288" s="36"/>
      <c r="E288" s="35"/>
      <c r="F288" s="35"/>
      <c r="G288" s="35"/>
    </row>
    <row r="290" spans="1:7" x14ac:dyDescent="0.3">
      <c r="A290" s="88"/>
      <c r="B290" s="29"/>
      <c r="C290" s="36"/>
      <c r="D290" s="36"/>
      <c r="E290" s="35"/>
      <c r="F290" s="35"/>
      <c r="G290" s="35"/>
    </row>
    <row r="291" spans="1:7" x14ac:dyDescent="0.3">
      <c r="A291" s="88"/>
      <c r="B291" s="29"/>
      <c r="C291" s="36"/>
      <c r="D291" s="36"/>
      <c r="E291" s="35"/>
      <c r="F291" s="35"/>
      <c r="G291" s="35"/>
    </row>
    <row r="292" spans="1:7" x14ac:dyDescent="0.3">
      <c r="A292" s="88"/>
      <c r="B292" s="29"/>
      <c r="C292" s="36"/>
      <c r="D292" s="36"/>
      <c r="E292" s="35"/>
      <c r="F292" s="35"/>
      <c r="G292" s="35"/>
    </row>
    <row r="293" spans="1:7" x14ac:dyDescent="0.3">
      <c r="B293" s="89"/>
      <c r="C293" s="90"/>
      <c r="D293" s="90"/>
      <c r="E293" s="83"/>
      <c r="F293" s="83"/>
      <c r="G293" s="83"/>
    </row>
    <row r="294" spans="1:7" x14ac:dyDescent="0.3">
      <c r="A294" s="88"/>
      <c r="B294" s="29"/>
      <c r="C294" s="36"/>
      <c r="D294" s="36"/>
      <c r="E294" s="35"/>
      <c r="F294" s="35"/>
      <c r="G294" s="35"/>
    </row>
    <row r="300" spans="1:7" x14ac:dyDescent="0.3">
      <c r="A300" s="88"/>
      <c r="B300" s="29"/>
      <c r="C300" s="36"/>
      <c r="D300" s="36"/>
      <c r="E300" s="35"/>
      <c r="F300" s="35"/>
      <c r="G300" s="35"/>
    </row>
    <row r="329" spans="2:7" x14ac:dyDescent="0.3">
      <c r="B329" s="29"/>
      <c r="C329" s="36"/>
      <c r="D329" s="36"/>
      <c r="E329" s="35"/>
      <c r="F329" s="35"/>
      <c r="G329" s="35"/>
    </row>
    <row r="331" spans="2:7" x14ac:dyDescent="0.3">
      <c r="B331" s="29"/>
      <c r="C331" s="36"/>
      <c r="D331" s="36"/>
      <c r="E331" s="35"/>
      <c r="F331" s="35"/>
      <c r="G331" s="35"/>
    </row>
    <row r="333" spans="2:7" x14ac:dyDescent="0.3">
      <c r="B333" s="29"/>
      <c r="C333" s="36"/>
      <c r="D333" s="36"/>
      <c r="E333" s="35"/>
      <c r="F333" s="35"/>
      <c r="G333" s="35"/>
    </row>
    <row r="335" spans="2:7" x14ac:dyDescent="0.3">
      <c r="B335" s="29"/>
      <c r="C335" s="36"/>
      <c r="D335" s="36"/>
      <c r="E335" s="35"/>
      <c r="F335" s="35"/>
      <c r="G335" s="35"/>
    </row>
    <row r="337" spans="1:7" x14ac:dyDescent="0.3">
      <c r="B337" s="29"/>
      <c r="C337" s="36"/>
      <c r="D337" s="36"/>
      <c r="E337" s="35"/>
      <c r="F337" s="35"/>
      <c r="G337" s="35"/>
    </row>
    <row r="338" spans="1:7" x14ac:dyDescent="0.3">
      <c r="B338" s="29"/>
      <c r="C338" s="36"/>
      <c r="D338" s="36"/>
      <c r="E338" s="35"/>
      <c r="F338" s="35"/>
      <c r="G338" s="35"/>
    </row>
    <row r="340" spans="1:7" x14ac:dyDescent="0.3">
      <c r="A340" s="88"/>
      <c r="B340" s="29"/>
      <c r="C340" s="36"/>
      <c r="D340" s="36"/>
      <c r="E340" s="35"/>
      <c r="F340" s="35"/>
      <c r="G340" s="35"/>
    </row>
    <row r="341" spans="1:7" x14ac:dyDescent="0.3">
      <c r="A341" s="88"/>
      <c r="B341" s="29"/>
      <c r="C341" s="36"/>
      <c r="D341" s="36"/>
      <c r="E341" s="35"/>
      <c r="F341" s="35"/>
      <c r="G341" s="35"/>
    </row>
    <row r="342" spans="1:7" x14ac:dyDescent="0.3">
      <c r="A342" s="88"/>
      <c r="B342" s="29"/>
      <c r="C342" s="36"/>
      <c r="D342" s="36"/>
      <c r="E342" s="35"/>
      <c r="F342" s="35"/>
      <c r="G342" s="35"/>
    </row>
    <row r="343" spans="1:7" x14ac:dyDescent="0.3">
      <c r="A343" s="88"/>
      <c r="B343" s="29"/>
      <c r="C343" s="36"/>
      <c r="D343" s="36"/>
      <c r="E343" s="35"/>
      <c r="F343" s="35"/>
      <c r="G343" s="35"/>
    </row>
    <row r="346" spans="1:7" x14ac:dyDescent="0.3">
      <c r="B346" s="29"/>
      <c r="C346" s="36"/>
      <c r="D346" s="36"/>
      <c r="E346" s="35"/>
      <c r="F346" s="35"/>
      <c r="G346" s="35"/>
    </row>
    <row r="347" spans="1:7" x14ac:dyDescent="0.3">
      <c r="B347" s="29"/>
      <c r="C347" s="36"/>
      <c r="D347" s="36"/>
      <c r="E347" s="35"/>
      <c r="F347" s="35"/>
      <c r="G347" s="35"/>
    </row>
    <row r="348" spans="1:7" x14ac:dyDescent="0.3">
      <c r="B348" s="29"/>
      <c r="C348" s="36"/>
      <c r="D348" s="36"/>
      <c r="E348" s="35"/>
      <c r="F348" s="35"/>
      <c r="G348" s="35"/>
    </row>
    <row r="349" spans="1:7" x14ac:dyDescent="0.3">
      <c r="B349" s="29"/>
      <c r="C349" s="36"/>
      <c r="D349" s="36"/>
      <c r="E349" s="35"/>
      <c r="F349" s="35"/>
      <c r="G349" s="35"/>
    </row>
    <row r="354" spans="1:7" x14ac:dyDescent="0.3">
      <c r="B354" s="87"/>
      <c r="C354" s="42"/>
      <c r="D354" s="42"/>
      <c r="E354" s="39"/>
      <c r="F354" s="39"/>
      <c r="G354" s="39"/>
    </row>
    <row r="355" spans="1:7" x14ac:dyDescent="0.3">
      <c r="A355" s="88"/>
      <c r="B355" s="29"/>
      <c r="C355" s="36"/>
      <c r="D355" s="36"/>
      <c r="E355" s="35"/>
      <c r="F355" s="35"/>
      <c r="G355" s="35"/>
    </row>
    <row r="381" spans="1:7" x14ac:dyDescent="0.3">
      <c r="A381" s="88"/>
      <c r="B381" s="29"/>
      <c r="C381" s="36"/>
      <c r="D381" s="36"/>
      <c r="E381" s="35"/>
      <c r="F381" s="35"/>
      <c r="G381" s="35"/>
    </row>
    <row r="382" spans="1:7" x14ac:dyDescent="0.3">
      <c r="A382" s="88"/>
      <c r="B382" s="29"/>
      <c r="C382" s="36"/>
      <c r="D382" s="36"/>
      <c r="E382" s="35"/>
      <c r="F382" s="35"/>
      <c r="G382" s="35"/>
    </row>
    <row r="383" spans="1:7" x14ac:dyDescent="0.3">
      <c r="A383" s="88"/>
      <c r="B383" s="29"/>
      <c r="C383" s="36"/>
      <c r="D383" s="36"/>
      <c r="E383" s="35"/>
      <c r="F383" s="35"/>
      <c r="G383" s="35"/>
    </row>
    <row r="389" spans="1:7" x14ac:dyDescent="0.3">
      <c r="A389" s="88"/>
      <c r="B389" s="29"/>
      <c r="C389" s="36"/>
      <c r="D389" s="36"/>
      <c r="E389" s="35"/>
      <c r="F389" s="35"/>
      <c r="G389" s="35"/>
    </row>
    <row r="390" spans="1:7" x14ac:dyDescent="0.3">
      <c r="A390" s="88"/>
      <c r="B390" s="29"/>
      <c r="C390" s="36"/>
      <c r="D390" s="36"/>
      <c r="E390" s="35"/>
      <c r="F390" s="35"/>
      <c r="G390" s="35"/>
    </row>
    <row r="391" spans="1:7" x14ac:dyDescent="0.3">
      <c r="A391" s="88"/>
      <c r="B391" s="29"/>
      <c r="C391" s="36"/>
      <c r="D391" s="36"/>
      <c r="E391" s="35"/>
      <c r="F391" s="35"/>
      <c r="G391" s="35"/>
    </row>
    <row r="395" spans="1:7" x14ac:dyDescent="0.3">
      <c r="A395" s="88"/>
      <c r="B395" s="29"/>
      <c r="C395" s="36"/>
      <c r="D395" s="36"/>
      <c r="E395" s="35"/>
      <c r="F395" s="35"/>
      <c r="G395" s="35"/>
    </row>
    <row r="396" spans="1:7" x14ac:dyDescent="0.3">
      <c r="A396" s="88"/>
      <c r="B396" s="29"/>
      <c r="C396" s="36"/>
      <c r="D396" s="36"/>
      <c r="E396" s="35"/>
      <c r="F396" s="35"/>
      <c r="G396" s="35"/>
    </row>
    <row r="397" spans="1:7" x14ac:dyDescent="0.3">
      <c r="A397" s="88"/>
      <c r="B397" s="29"/>
      <c r="C397" s="36"/>
      <c r="D397" s="36"/>
      <c r="E397" s="35"/>
      <c r="F397" s="35"/>
      <c r="G397" s="35"/>
    </row>
    <row r="398" spans="1:7" x14ac:dyDescent="0.3">
      <c r="A398" s="88"/>
      <c r="B398" s="29"/>
      <c r="C398" s="36"/>
      <c r="D398" s="36"/>
      <c r="E398" s="35"/>
      <c r="F398" s="35"/>
      <c r="G398" s="35"/>
    </row>
    <row r="399" spans="1:7" x14ac:dyDescent="0.3">
      <c r="A399" s="88"/>
      <c r="B399" s="29"/>
      <c r="C399" s="36"/>
      <c r="D399" s="36"/>
      <c r="E399" s="35"/>
      <c r="F399" s="35"/>
      <c r="G399" s="35"/>
    </row>
    <row r="400" spans="1:7" x14ac:dyDescent="0.3">
      <c r="A400" s="88"/>
      <c r="B400" s="29"/>
      <c r="C400" s="36"/>
      <c r="D400" s="36"/>
      <c r="E400" s="35"/>
      <c r="F400" s="35"/>
      <c r="G400" s="35"/>
    </row>
    <row r="401" spans="1:7" x14ac:dyDescent="0.3">
      <c r="A401" s="88"/>
      <c r="B401" s="29"/>
      <c r="C401" s="36"/>
      <c r="D401" s="36"/>
      <c r="E401" s="35"/>
      <c r="F401" s="35"/>
      <c r="G401" s="35"/>
    </row>
    <row r="402" spans="1:7" x14ac:dyDescent="0.3">
      <c r="B402" s="30"/>
      <c r="C402" s="40"/>
      <c r="D402" s="40"/>
      <c r="E402" s="41"/>
      <c r="F402" s="41"/>
      <c r="G402" s="41"/>
    </row>
    <row r="403" spans="1:7" x14ac:dyDescent="0.3">
      <c r="B403" s="29"/>
      <c r="C403" s="36"/>
      <c r="D403" s="36"/>
      <c r="E403" s="35"/>
      <c r="F403" s="35"/>
      <c r="G403" s="35"/>
    </row>
    <row r="406" spans="1:7" x14ac:dyDescent="0.3">
      <c r="A406" s="88"/>
      <c r="B406" s="29"/>
      <c r="C406" s="36"/>
      <c r="D406" s="36"/>
      <c r="E406" s="35"/>
      <c r="F406" s="35"/>
      <c r="G406" s="35"/>
    </row>
    <row r="407" spans="1:7" x14ac:dyDescent="0.3">
      <c r="A407" s="88"/>
      <c r="B407" s="29"/>
      <c r="C407" s="36"/>
      <c r="D407" s="36"/>
      <c r="E407" s="35"/>
      <c r="F407" s="35"/>
      <c r="G407" s="35"/>
    </row>
    <row r="408" spans="1:7" x14ac:dyDescent="0.3">
      <c r="A408" s="88"/>
      <c r="B408" s="29"/>
      <c r="C408" s="36"/>
      <c r="D408" s="36"/>
      <c r="E408" s="35"/>
      <c r="F408" s="35"/>
      <c r="G408" s="35"/>
    </row>
    <row r="409" spans="1:7" x14ac:dyDescent="0.3">
      <c r="A409" s="88"/>
      <c r="B409" s="29"/>
      <c r="C409" s="36"/>
      <c r="D409" s="36"/>
      <c r="E409" s="35"/>
      <c r="F409" s="35"/>
      <c r="G409" s="35"/>
    </row>
    <row r="410" spans="1:7" x14ac:dyDescent="0.3">
      <c r="A410" s="88"/>
      <c r="B410" s="29"/>
      <c r="C410" s="36"/>
      <c r="D410" s="36"/>
      <c r="E410" s="35"/>
      <c r="F410" s="35"/>
      <c r="G410" s="35"/>
    </row>
    <row r="411" spans="1:7" x14ac:dyDescent="0.3">
      <c r="A411" s="88"/>
      <c r="B411" s="29"/>
      <c r="C411" s="36"/>
      <c r="D411" s="36"/>
      <c r="E411" s="35"/>
      <c r="F411" s="35"/>
      <c r="G411" s="35"/>
    </row>
    <row r="412" spans="1:7" x14ac:dyDescent="0.3">
      <c r="A412" s="88"/>
      <c r="B412" s="29"/>
      <c r="C412" s="36"/>
      <c r="D412" s="36"/>
      <c r="E412" s="35"/>
      <c r="F412" s="35"/>
      <c r="G412" s="35"/>
    </row>
    <row r="413" spans="1:7" x14ac:dyDescent="0.3">
      <c r="A413" s="88"/>
      <c r="B413" s="29"/>
      <c r="C413" s="36"/>
      <c r="D413" s="36"/>
      <c r="E413" s="35"/>
      <c r="F413" s="35"/>
      <c r="G413" s="35"/>
    </row>
    <row r="414" spans="1:7" x14ac:dyDescent="0.3">
      <c r="A414" s="88"/>
      <c r="B414" s="29"/>
      <c r="C414" s="36"/>
      <c r="D414" s="36"/>
      <c r="E414" s="35"/>
      <c r="F414" s="35"/>
      <c r="G414" s="35"/>
    </row>
    <row r="415" spans="1:7" x14ac:dyDescent="0.3">
      <c r="A415" s="88"/>
      <c r="B415" s="29"/>
      <c r="C415" s="36"/>
      <c r="D415" s="36"/>
      <c r="E415" s="35"/>
      <c r="F415" s="35"/>
      <c r="G415" s="35"/>
    </row>
    <row r="416" spans="1:7" x14ac:dyDescent="0.3">
      <c r="A416" s="88"/>
      <c r="B416" s="29"/>
      <c r="C416" s="36"/>
      <c r="D416" s="36"/>
      <c r="E416" s="35"/>
      <c r="F416" s="35"/>
      <c r="G416" s="35"/>
    </row>
    <row r="420" spans="1:7" x14ac:dyDescent="0.3">
      <c r="A420" s="88"/>
      <c r="B420" s="29"/>
      <c r="C420" s="36"/>
      <c r="D420" s="36"/>
      <c r="E420" s="35"/>
      <c r="F420" s="35"/>
      <c r="G420" s="35"/>
    </row>
    <row r="422" spans="1:7" x14ac:dyDescent="0.3">
      <c r="B422" s="29"/>
      <c r="C422" s="36"/>
      <c r="D422" s="36"/>
      <c r="E422" s="35"/>
      <c r="F422" s="35"/>
      <c r="G422" s="35"/>
    </row>
    <row r="423" spans="1:7" x14ac:dyDescent="0.3">
      <c r="B423" s="29"/>
      <c r="C423" s="36"/>
      <c r="D423" s="36"/>
      <c r="E423" s="35"/>
      <c r="F423" s="35"/>
      <c r="G423" s="35"/>
    </row>
    <row r="424" spans="1:7" x14ac:dyDescent="0.3">
      <c r="B424" s="29"/>
      <c r="C424" s="36"/>
      <c r="D424" s="36"/>
      <c r="E424" s="35"/>
      <c r="F424" s="35"/>
      <c r="G424" s="35"/>
    </row>
    <row r="438" spans="2:7" x14ac:dyDescent="0.3">
      <c r="B438" s="29"/>
      <c r="C438" s="36"/>
      <c r="D438" s="36"/>
      <c r="E438" s="35"/>
      <c r="F438" s="35"/>
      <c r="G438" s="35"/>
    </row>
    <row r="439" spans="2:7" x14ac:dyDescent="0.3">
      <c r="B439" s="29"/>
      <c r="C439" s="36"/>
      <c r="D439" s="36"/>
      <c r="E439" s="35"/>
      <c r="F439" s="35"/>
      <c r="G439" s="35"/>
    </row>
    <row r="440" spans="2:7" x14ac:dyDescent="0.3">
      <c r="B440" s="29"/>
      <c r="C440" s="36"/>
      <c r="D440" s="36"/>
      <c r="E440" s="35"/>
      <c r="F440" s="35"/>
      <c r="G440" s="35"/>
    </row>
    <row r="441" spans="2:7" x14ac:dyDescent="0.3">
      <c r="B441" s="29"/>
      <c r="C441" s="36"/>
      <c r="D441" s="36"/>
      <c r="E441" s="35"/>
      <c r="F441" s="35"/>
      <c r="G441" s="35"/>
    </row>
    <row r="443" spans="2:7" x14ac:dyDescent="0.3">
      <c r="B443" s="29"/>
      <c r="C443" s="36"/>
      <c r="D443" s="36"/>
      <c r="E443" s="35"/>
      <c r="F443" s="35"/>
      <c r="G443" s="35"/>
    </row>
    <row r="444" spans="2:7" x14ac:dyDescent="0.3">
      <c r="B444" s="91" t="s">
        <v>18</v>
      </c>
      <c r="C444" s="92"/>
      <c r="D444" s="92"/>
      <c r="E444" s="93"/>
      <c r="F444" s="93"/>
      <c r="G444" s="93"/>
    </row>
    <row r="449" spans="2:7" x14ac:dyDescent="0.3">
      <c r="B449" s="29"/>
      <c r="C449" s="36"/>
      <c r="D449" s="36"/>
      <c r="E449" s="35"/>
      <c r="F449" s="35"/>
      <c r="G449" s="35"/>
    </row>
    <row r="450" spans="2:7" x14ac:dyDescent="0.3">
      <c r="B450" s="29"/>
      <c r="C450" s="36"/>
      <c r="D450" s="36"/>
      <c r="E450" s="35"/>
      <c r="F450" s="35"/>
      <c r="G450" s="35"/>
    </row>
    <row r="451" spans="2:7" x14ac:dyDescent="0.3">
      <c r="B451" s="29"/>
      <c r="C451" s="36"/>
      <c r="D451" s="36"/>
      <c r="E451" s="35"/>
      <c r="F451" s="35"/>
      <c r="G451" s="35"/>
    </row>
    <row r="452" spans="2:7" x14ac:dyDescent="0.3">
      <c r="B452" s="29"/>
      <c r="C452" s="36"/>
      <c r="D452" s="36"/>
      <c r="E452" s="35"/>
      <c r="F452" s="35"/>
      <c r="G452" s="35"/>
    </row>
    <row r="461" spans="2:7" x14ac:dyDescent="0.3">
      <c r="B461" s="29"/>
      <c r="C461" s="36"/>
      <c r="D461" s="36"/>
      <c r="E461" s="35"/>
      <c r="F461" s="35"/>
      <c r="G461" s="35"/>
    </row>
    <row r="462" spans="2:7" x14ac:dyDescent="0.3">
      <c r="B462" s="29"/>
      <c r="C462" s="36"/>
      <c r="D462" s="36"/>
      <c r="E462" s="35"/>
      <c r="F462" s="35"/>
      <c r="G462" s="35"/>
    </row>
    <row r="463" spans="2:7" x14ac:dyDescent="0.3">
      <c r="B463" s="29"/>
      <c r="C463" s="36"/>
      <c r="D463" s="36"/>
      <c r="E463" s="35"/>
      <c r="F463" s="35"/>
      <c r="G463" s="35"/>
    </row>
    <row r="464" spans="2:7" x14ac:dyDescent="0.3">
      <c r="B464" s="29"/>
      <c r="C464" s="36"/>
      <c r="D464" s="36"/>
      <c r="E464" s="35"/>
      <c r="F464" s="35"/>
      <c r="G464" s="35"/>
    </row>
    <row r="468" spans="2:7" x14ac:dyDescent="0.3">
      <c r="B468" s="29"/>
      <c r="C468" s="36"/>
      <c r="D468" s="36"/>
      <c r="E468" s="35"/>
      <c r="F468" s="35"/>
      <c r="G468" s="35"/>
    </row>
    <row r="472" spans="2:7" x14ac:dyDescent="0.3">
      <c r="B472" s="29"/>
      <c r="C472" s="36"/>
      <c r="D472" s="36"/>
      <c r="E472" s="35"/>
      <c r="F472" s="35"/>
      <c r="G472" s="35"/>
    </row>
  </sheetData>
  <autoFilter ref="A2:A58" xr:uid="{00000000-0009-0000-0000-000003000000}">
    <filterColumn colId="0">
      <customFilters>
        <customFilter operator="notEqual" val=" "/>
      </customFilters>
    </filterColumn>
  </autoFilter>
  <mergeCells count="1">
    <mergeCell ref="B2:G2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55" fitToHeight="0" orientation="portrait" r:id="rId1"/>
  <headerFooter>
    <oddHeader>&amp;R]</oddHeader>
    <oddFooter>&amp;C&amp;P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>
    <pageSetUpPr fitToPage="1"/>
  </sheetPr>
  <dimension ref="A1:N121"/>
  <sheetViews>
    <sheetView view="pageBreakPreview" zoomScale="60" zoomScaleNormal="80" workbookViewId="0">
      <pane xSplit="7" ySplit="3" topLeftCell="H4" activePane="bottomRight" state="frozen"/>
      <selection activeCell="J37" sqref="J37"/>
      <selection pane="topRight" activeCell="J37" sqref="J37"/>
      <selection pane="bottomLeft" activeCell="J37" sqref="J37"/>
      <selection pane="bottomRight" activeCell="F31" sqref="F31"/>
    </sheetView>
  </sheetViews>
  <sheetFormatPr defaultColWidth="9.109375" defaultRowHeight="19.8" x14ac:dyDescent="0.3"/>
  <cols>
    <col min="1" max="1" width="10.6640625" style="70" customWidth="1"/>
    <col min="2" max="2" width="85.6640625" style="45" customWidth="1"/>
    <col min="3" max="4" width="12.6640625" style="43" customWidth="1"/>
    <col min="5" max="6" width="16.6640625" style="44" customWidth="1"/>
    <col min="7" max="7" width="20.6640625" style="44" customWidth="1"/>
    <col min="8" max="8" width="9.109375" style="71"/>
    <col min="9" max="15" width="10.6640625" style="71" customWidth="1"/>
    <col min="16" max="16384" width="9.109375" style="71"/>
  </cols>
  <sheetData>
    <row r="1" spans="1:14" x14ac:dyDescent="0.3">
      <c r="L1" s="73"/>
    </row>
    <row r="2" spans="1:14" ht="23.4" x14ac:dyDescent="0.3">
      <c r="A2" s="74"/>
      <c r="B2" s="94" t="s">
        <v>279</v>
      </c>
      <c r="C2" s="95"/>
      <c r="D2" s="95"/>
      <c r="E2" s="96"/>
      <c r="F2" s="96"/>
      <c r="G2" s="79"/>
    </row>
    <row r="3" spans="1:14" s="76" customFormat="1" ht="57.9" customHeight="1" x14ac:dyDescent="0.3">
      <c r="A3" s="28" t="s">
        <v>0</v>
      </c>
      <c r="B3" s="28" t="s">
        <v>1</v>
      </c>
      <c r="C3" s="28" t="s">
        <v>6</v>
      </c>
      <c r="D3" s="28" t="s">
        <v>5</v>
      </c>
      <c r="E3" s="35" t="s">
        <v>2</v>
      </c>
      <c r="F3" s="35" t="s">
        <v>3</v>
      </c>
      <c r="G3" s="35" t="s">
        <v>4</v>
      </c>
      <c r="I3" s="77"/>
      <c r="K3" s="71"/>
      <c r="L3" s="73"/>
      <c r="N3" s="73"/>
    </row>
    <row r="4" spans="1:14" x14ac:dyDescent="0.3">
      <c r="A4" s="78" t="str">
        <f>IF(D4,$B$4,0)</f>
        <v>Upravy povrchů vnitřní</v>
      </c>
      <c r="B4" s="34" t="s">
        <v>204</v>
      </c>
      <c r="C4" s="36"/>
      <c r="D4" s="37">
        <f>SUM(D5:D24)</f>
        <v>177</v>
      </c>
      <c r="E4" s="140"/>
      <c r="F4" s="140"/>
      <c r="G4" s="140">
        <f>SUM(F5:F24)</f>
        <v>0</v>
      </c>
      <c r="I4" s="75"/>
    </row>
    <row r="5" spans="1:14" ht="39.6" x14ac:dyDescent="0.3">
      <c r="A5" s="78" t="str">
        <f t="shared" ref="A5:A24" si="0">IF(D5,$B$4,0)</f>
        <v>Upravy povrchů vnitřní</v>
      </c>
      <c r="B5" s="29" t="s">
        <v>205</v>
      </c>
      <c r="C5" s="36" t="s">
        <v>14</v>
      </c>
      <c r="D5" s="36">
        <v>1</v>
      </c>
      <c r="E5" s="140">
        <v>0</v>
      </c>
      <c r="F5" s="140">
        <f>E5*D5</f>
        <v>0</v>
      </c>
      <c r="G5" s="140"/>
      <c r="I5" s="72"/>
    </row>
    <row r="6" spans="1:14" ht="39.6" x14ac:dyDescent="0.3">
      <c r="A6" s="78" t="str">
        <f t="shared" si="0"/>
        <v>Upravy povrchů vnitřní</v>
      </c>
      <c r="B6" s="29" t="s">
        <v>206</v>
      </c>
      <c r="C6" s="36" t="s">
        <v>14</v>
      </c>
      <c r="D6" s="36">
        <v>1</v>
      </c>
      <c r="E6" s="140">
        <v>0</v>
      </c>
      <c r="F6" s="140">
        <f t="shared" ref="F6:F24" si="1">E6*D6</f>
        <v>0</v>
      </c>
      <c r="G6" s="140"/>
    </row>
    <row r="7" spans="1:14" x14ac:dyDescent="0.3">
      <c r="A7" s="78" t="str">
        <f t="shared" si="0"/>
        <v>Upravy povrchů vnitřní</v>
      </c>
      <c r="B7" s="34" t="s">
        <v>207</v>
      </c>
      <c r="C7" s="36"/>
      <c r="D7" s="37">
        <v>1</v>
      </c>
      <c r="E7" s="140"/>
      <c r="F7" s="140"/>
      <c r="G7" s="140"/>
    </row>
    <row r="8" spans="1:14" x14ac:dyDescent="0.3">
      <c r="A8" s="78" t="str">
        <f t="shared" si="0"/>
        <v>Upravy povrchů vnitřní</v>
      </c>
      <c r="B8" s="29" t="s">
        <v>208</v>
      </c>
      <c r="C8" s="36" t="s">
        <v>224</v>
      </c>
      <c r="D8" s="36">
        <v>10</v>
      </c>
      <c r="E8" s="140">
        <v>0</v>
      </c>
      <c r="F8" s="140">
        <f t="shared" si="1"/>
        <v>0</v>
      </c>
      <c r="G8" s="140"/>
    </row>
    <row r="9" spans="1:14" x14ac:dyDescent="0.3">
      <c r="A9" s="78" t="str">
        <f t="shared" si="0"/>
        <v>Upravy povrchů vnitřní</v>
      </c>
      <c r="B9" s="34" t="s">
        <v>209</v>
      </c>
      <c r="C9" s="36"/>
      <c r="D9" s="37">
        <v>1</v>
      </c>
      <c r="E9" s="140">
        <v>0</v>
      </c>
      <c r="F9" s="140"/>
      <c r="G9" s="140"/>
    </row>
    <row r="10" spans="1:14" x14ac:dyDescent="0.3">
      <c r="A10" s="78" t="str">
        <f t="shared" si="0"/>
        <v>Upravy povrchů vnitřní</v>
      </c>
      <c r="B10" s="29" t="s">
        <v>210</v>
      </c>
      <c r="C10" s="36" t="s">
        <v>14</v>
      </c>
      <c r="D10" s="36">
        <v>1</v>
      </c>
      <c r="E10" s="140">
        <v>0</v>
      </c>
      <c r="F10" s="140">
        <f t="shared" si="1"/>
        <v>0</v>
      </c>
      <c r="G10" s="140"/>
    </row>
    <row r="11" spans="1:14" x14ac:dyDescent="0.3">
      <c r="A11" s="78" t="str">
        <f t="shared" si="0"/>
        <v>Upravy povrchů vnitřní</v>
      </c>
      <c r="B11" s="34" t="s">
        <v>211</v>
      </c>
      <c r="C11" s="36"/>
      <c r="D11" s="37">
        <v>1</v>
      </c>
      <c r="E11" s="140"/>
      <c r="F11" s="140"/>
      <c r="G11" s="140"/>
    </row>
    <row r="12" spans="1:14" x14ac:dyDescent="0.3">
      <c r="A12" s="78" t="str">
        <f t="shared" si="0"/>
        <v>Upravy povrchů vnitřní</v>
      </c>
      <c r="B12" s="29" t="s">
        <v>212</v>
      </c>
      <c r="C12" s="36" t="s">
        <v>14</v>
      </c>
      <c r="D12" s="36">
        <v>1</v>
      </c>
      <c r="E12" s="140">
        <v>0</v>
      </c>
      <c r="F12" s="140">
        <f t="shared" si="1"/>
        <v>0</v>
      </c>
      <c r="G12" s="140"/>
    </row>
    <row r="13" spans="1:14" x14ac:dyDescent="0.3">
      <c r="A13" s="78" t="str">
        <f t="shared" si="0"/>
        <v>Upravy povrchů vnitřní</v>
      </c>
      <c r="B13" s="29" t="s">
        <v>213</v>
      </c>
      <c r="C13" s="36" t="s">
        <v>14</v>
      </c>
      <c r="D13" s="36">
        <v>1</v>
      </c>
      <c r="E13" s="140">
        <v>0</v>
      </c>
      <c r="F13" s="140">
        <f t="shared" si="1"/>
        <v>0</v>
      </c>
      <c r="G13" s="140"/>
    </row>
    <row r="14" spans="1:14" x14ac:dyDescent="0.3">
      <c r="A14" s="78" t="str">
        <f t="shared" si="0"/>
        <v>Upravy povrchů vnitřní</v>
      </c>
      <c r="B14" s="34" t="s">
        <v>214</v>
      </c>
      <c r="C14" s="36"/>
      <c r="D14" s="37">
        <v>1</v>
      </c>
      <c r="E14" s="140">
        <v>0</v>
      </c>
      <c r="F14" s="140"/>
      <c r="G14" s="140"/>
    </row>
    <row r="15" spans="1:14" x14ac:dyDescent="0.3">
      <c r="A15" s="78" t="str">
        <f t="shared" si="0"/>
        <v>Upravy povrchů vnitřní</v>
      </c>
      <c r="B15" s="29" t="s">
        <v>215</v>
      </c>
      <c r="C15" s="36" t="s">
        <v>224</v>
      </c>
      <c r="D15" s="36">
        <v>90</v>
      </c>
      <c r="E15" s="140">
        <v>0</v>
      </c>
      <c r="F15" s="140">
        <f t="shared" si="1"/>
        <v>0</v>
      </c>
      <c r="G15" s="140"/>
    </row>
    <row r="16" spans="1:14" x14ac:dyDescent="0.3">
      <c r="A16" s="78" t="str">
        <f t="shared" si="0"/>
        <v>Upravy povrchů vnitřní</v>
      </c>
      <c r="B16" s="29" t="s">
        <v>216</v>
      </c>
      <c r="C16" s="36" t="s">
        <v>224</v>
      </c>
      <c r="D16" s="36">
        <v>50</v>
      </c>
      <c r="E16" s="140">
        <v>0</v>
      </c>
      <c r="F16" s="140">
        <f t="shared" si="1"/>
        <v>0</v>
      </c>
      <c r="G16" s="140"/>
    </row>
    <row r="17" spans="1:7" s="9" customFormat="1" hidden="1" x14ac:dyDescent="0.4">
      <c r="A17" s="20">
        <f t="shared" si="0"/>
        <v>0</v>
      </c>
      <c r="B17" s="49" t="s">
        <v>217</v>
      </c>
      <c r="C17" s="12" t="s">
        <v>224</v>
      </c>
      <c r="D17" s="12"/>
      <c r="E17" s="6">
        <f>IF(D17=0,0,(#REF!+#REF!)*(1+#REF!+#REF!))</f>
        <v>0</v>
      </c>
      <c r="F17" s="6">
        <f t="shared" si="1"/>
        <v>0</v>
      </c>
      <c r="G17" s="6"/>
    </row>
    <row r="18" spans="1:7" s="9" customFormat="1" hidden="1" x14ac:dyDescent="0.4">
      <c r="A18" s="20">
        <f t="shared" si="0"/>
        <v>0</v>
      </c>
      <c r="B18" s="49" t="s">
        <v>216</v>
      </c>
      <c r="C18" s="12" t="s">
        <v>224</v>
      </c>
      <c r="D18" s="12"/>
      <c r="E18" s="6">
        <f>IF(D18=0,0,(#REF!+#REF!)*(1+#REF!+#REF!))</f>
        <v>0</v>
      </c>
      <c r="F18" s="6">
        <f t="shared" si="1"/>
        <v>0</v>
      </c>
      <c r="G18" s="6"/>
    </row>
    <row r="19" spans="1:7" x14ac:dyDescent="0.3">
      <c r="A19" s="78" t="str">
        <f t="shared" si="0"/>
        <v>Upravy povrchů vnitřní</v>
      </c>
      <c r="B19" s="34" t="s">
        <v>218</v>
      </c>
      <c r="C19" s="36"/>
      <c r="D19" s="37">
        <v>1</v>
      </c>
      <c r="E19" s="140"/>
      <c r="F19" s="140"/>
      <c r="G19" s="140"/>
    </row>
    <row r="20" spans="1:7" x14ac:dyDescent="0.3">
      <c r="A20" s="78" t="str">
        <f t="shared" si="0"/>
        <v>Upravy povrchů vnitřní</v>
      </c>
      <c r="B20" s="29" t="s">
        <v>219</v>
      </c>
      <c r="C20" s="36" t="s">
        <v>224</v>
      </c>
      <c r="D20" s="36">
        <v>10</v>
      </c>
      <c r="E20" s="140">
        <v>0</v>
      </c>
      <c r="F20" s="140">
        <f t="shared" si="1"/>
        <v>0</v>
      </c>
      <c r="G20" s="140"/>
    </row>
    <row r="21" spans="1:7" x14ac:dyDescent="0.3">
      <c r="A21" s="78" t="str">
        <f t="shared" si="0"/>
        <v>Upravy povrchů vnitřní</v>
      </c>
      <c r="B21" s="34" t="s">
        <v>220</v>
      </c>
      <c r="C21" s="36"/>
      <c r="D21" s="37">
        <v>1</v>
      </c>
      <c r="E21" s="140"/>
      <c r="F21" s="140"/>
      <c r="G21" s="140"/>
    </row>
    <row r="22" spans="1:7" x14ac:dyDescent="0.3">
      <c r="A22" s="78" t="str">
        <f t="shared" si="0"/>
        <v>Upravy povrchů vnitřní</v>
      </c>
      <c r="B22" s="29" t="s">
        <v>221</v>
      </c>
      <c r="C22" s="36" t="s">
        <v>225</v>
      </c>
      <c r="D22" s="36">
        <v>2</v>
      </c>
      <c r="E22" s="140">
        <v>0</v>
      </c>
      <c r="F22" s="140">
        <f t="shared" si="1"/>
        <v>0</v>
      </c>
      <c r="G22" s="140"/>
    </row>
    <row r="23" spans="1:7" x14ac:dyDescent="0.3">
      <c r="A23" s="78" t="str">
        <f t="shared" si="0"/>
        <v>Upravy povrchů vnitřní</v>
      </c>
      <c r="B23" s="29" t="s">
        <v>222</v>
      </c>
      <c r="C23" s="36" t="s">
        <v>225</v>
      </c>
      <c r="D23" s="36">
        <v>2</v>
      </c>
      <c r="E23" s="140">
        <v>0</v>
      </c>
      <c r="F23" s="140">
        <f t="shared" si="1"/>
        <v>0</v>
      </c>
      <c r="G23" s="140"/>
    </row>
    <row r="24" spans="1:7" x14ac:dyDescent="0.3">
      <c r="A24" s="78" t="str">
        <f t="shared" si="0"/>
        <v>Upravy povrchů vnitřní</v>
      </c>
      <c r="B24" s="29" t="s">
        <v>223</v>
      </c>
      <c r="C24" s="36" t="s">
        <v>225</v>
      </c>
      <c r="D24" s="36">
        <v>2</v>
      </c>
      <c r="E24" s="140">
        <v>0</v>
      </c>
      <c r="F24" s="140">
        <f t="shared" si="1"/>
        <v>0</v>
      </c>
      <c r="G24" s="140"/>
    </row>
    <row r="25" spans="1:7" s="9" customFormat="1" x14ac:dyDescent="0.4">
      <c r="A25" s="20"/>
      <c r="B25" s="49"/>
      <c r="C25" s="12"/>
      <c r="D25" s="12"/>
      <c r="E25" s="6"/>
      <c r="F25" s="6"/>
      <c r="G25" s="6"/>
    </row>
    <row r="52" spans="1:7" s="101" customFormat="1" ht="14.4" x14ac:dyDescent="0.3">
      <c r="A52" s="97"/>
      <c r="B52" s="98"/>
      <c r="C52" s="99"/>
      <c r="D52" s="99"/>
      <c r="E52" s="100"/>
      <c r="F52" s="100"/>
      <c r="G52" s="100"/>
    </row>
    <row r="53" spans="1:7" s="101" customFormat="1" ht="14.4" x14ac:dyDescent="0.3">
      <c r="A53" s="97"/>
      <c r="B53" s="98"/>
      <c r="C53" s="99"/>
      <c r="D53" s="99"/>
      <c r="E53" s="100"/>
      <c r="F53" s="100"/>
      <c r="G53" s="100"/>
    </row>
    <row r="54" spans="1:7" s="101" customFormat="1" ht="14.4" x14ac:dyDescent="0.3">
      <c r="A54" s="97"/>
      <c r="B54" s="98"/>
      <c r="C54" s="99"/>
      <c r="D54" s="99"/>
      <c r="E54" s="100"/>
      <c r="F54" s="100"/>
      <c r="G54" s="100"/>
    </row>
    <row r="56" spans="1:7" s="101" customFormat="1" ht="14.4" x14ac:dyDescent="0.3">
      <c r="A56" s="97"/>
      <c r="B56" s="98"/>
      <c r="C56" s="99"/>
      <c r="D56" s="99"/>
      <c r="E56" s="100"/>
      <c r="F56" s="100"/>
      <c r="G56" s="100"/>
    </row>
    <row r="57" spans="1:7" s="101" customFormat="1" ht="14.4" x14ac:dyDescent="0.3">
      <c r="A57" s="97"/>
      <c r="B57" s="98"/>
      <c r="C57" s="99"/>
      <c r="D57" s="99"/>
      <c r="E57" s="100"/>
      <c r="F57" s="100"/>
      <c r="G57" s="100"/>
    </row>
    <row r="58" spans="1:7" s="101" customFormat="1" ht="14.4" x14ac:dyDescent="0.3">
      <c r="A58" s="97"/>
      <c r="B58" s="98"/>
      <c r="C58" s="99"/>
      <c r="D58" s="99"/>
      <c r="E58" s="100"/>
      <c r="F58" s="100"/>
      <c r="G58" s="100"/>
    </row>
    <row r="59" spans="1:7" s="101" customFormat="1" ht="14.4" x14ac:dyDescent="0.3">
      <c r="A59" s="97"/>
      <c r="B59" s="98"/>
      <c r="C59" s="99"/>
      <c r="D59" s="99"/>
      <c r="E59" s="100"/>
      <c r="F59" s="100"/>
      <c r="G59" s="100"/>
    </row>
    <row r="60" spans="1:7" s="101" customFormat="1" ht="14.4" x14ac:dyDescent="0.3">
      <c r="A60" s="97"/>
      <c r="B60" s="98"/>
      <c r="C60" s="99"/>
      <c r="D60" s="99"/>
      <c r="E60" s="100"/>
      <c r="F60" s="100"/>
      <c r="G60" s="100"/>
    </row>
    <row r="61" spans="1:7" s="101" customFormat="1" ht="14.4" x14ac:dyDescent="0.3">
      <c r="A61" s="97"/>
      <c r="B61" s="98"/>
      <c r="C61" s="99"/>
      <c r="D61" s="99"/>
      <c r="E61" s="100"/>
      <c r="F61" s="100"/>
      <c r="G61" s="100"/>
    </row>
    <row r="62" spans="1:7" s="101" customFormat="1" ht="14.4" x14ac:dyDescent="0.3">
      <c r="A62" s="97"/>
      <c r="B62" s="98"/>
      <c r="C62" s="99"/>
      <c r="D62" s="99"/>
      <c r="E62" s="100"/>
      <c r="F62" s="100"/>
      <c r="G62" s="100"/>
    </row>
    <row r="63" spans="1:7" s="101" customFormat="1" ht="14.4" x14ac:dyDescent="0.3">
      <c r="A63" s="97"/>
      <c r="B63" s="98"/>
      <c r="C63" s="99"/>
      <c r="D63" s="99"/>
      <c r="E63" s="100"/>
      <c r="F63" s="100"/>
      <c r="G63" s="100"/>
    </row>
    <row r="64" spans="1:7" s="101" customFormat="1" ht="14.4" x14ac:dyDescent="0.3">
      <c r="A64" s="97"/>
      <c r="B64" s="98"/>
      <c r="C64" s="99"/>
      <c r="D64" s="99"/>
      <c r="E64" s="100"/>
      <c r="F64" s="100"/>
      <c r="G64" s="100"/>
    </row>
    <row r="65" spans="1:7" s="101" customFormat="1" ht="14.4" x14ac:dyDescent="0.3">
      <c r="A65" s="97"/>
      <c r="B65" s="98"/>
      <c r="C65" s="99"/>
      <c r="D65" s="99"/>
      <c r="E65" s="100"/>
      <c r="F65" s="100"/>
      <c r="G65" s="100"/>
    </row>
    <row r="66" spans="1:7" s="101" customFormat="1" ht="14.4" x14ac:dyDescent="0.3">
      <c r="A66" s="97"/>
      <c r="B66" s="98"/>
      <c r="C66" s="99"/>
      <c r="D66" s="99"/>
      <c r="E66" s="100"/>
      <c r="F66" s="100"/>
      <c r="G66" s="100"/>
    </row>
    <row r="67" spans="1:7" s="101" customFormat="1" ht="14.4" x14ac:dyDescent="0.3">
      <c r="A67" s="97"/>
      <c r="B67" s="98"/>
      <c r="C67" s="99"/>
      <c r="D67" s="99"/>
      <c r="E67" s="100"/>
      <c r="F67" s="100"/>
      <c r="G67" s="100"/>
    </row>
    <row r="68" spans="1:7" s="101" customFormat="1" ht="14.4" x14ac:dyDescent="0.3">
      <c r="A68" s="97"/>
      <c r="B68" s="98"/>
      <c r="C68" s="99"/>
      <c r="D68" s="99"/>
      <c r="E68" s="100"/>
      <c r="F68" s="100"/>
      <c r="G68" s="100"/>
    </row>
    <row r="69" spans="1:7" s="101" customFormat="1" ht="14.4" x14ac:dyDescent="0.3">
      <c r="A69" s="97"/>
      <c r="B69" s="98"/>
      <c r="C69" s="99"/>
      <c r="D69" s="99"/>
      <c r="E69" s="100"/>
      <c r="F69" s="100"/>
      <c r="G69" s="100"/>
    </row>
    <row r="70" spans="1:7" s="101" customFormat="1" ht="14.4" x14ac:dyDescent="0.3">
      <c r="A70" s="97"/>
      <c r="B70" s="98"/>
      <c r="C70" s="99"/>
      <c r="D70" s="99"/>
      <c r="E70" s="100"/>
      <c r="F70" s="100"/>
      <c r="G70" s="100"/>
    </row>
    <row r="71" spans="1:7" s="101" customFormat="1" ht="14.4" x14ac:dyDescent="0.3">
      <c r="A71" s="97"/>
      <c r="B71" s="98"/>
      <c r="C71" s="99"/>
      <c r="D71" s="99"/>
      <c r="E71" s="100"/>
      <c r="F71" s="100"/>
      <c r="G71" s="100"/>
    </row>
    <row r="72" spans="1:7" s="101" customFormat="1" ht="14.4" x14ac:dyDescent="0.3">
      <c r="A72" s="97"/>
      <c r="B72" s="98"/>
      <c r="C72" s="99"/>
      <c r="D72" s="99"/>
      <c r="E72" s="100"/>
      <c r="F72" s="100"/>
      <c r="G72" s="100"/>
    </row>
    <row r="73" spans="1:7" s="101" customFormat="1" ht="14.4" x14ac:dyDescent="0.3">
      <c r="A73" s="97"/>
      <c r="B73" s="98"/>
      <c r="C73" s="99"/>
      <c r="D73" s="99"/>
      <c r="E73" s="100"/>
      <c r="F73" s="100"/>
      <c r="G73" s="100"/>
    </row>
    <row r="74" spans="1:7" s="101" customFormat="1" ht="14.4" x14ac:dyDescent="0.3">
      <c r="A74" s="97"/>
      <c r="B74" s="98"/>
      <c r="C74" s="99"/>
      <c r="D74" s="99"/>
      <c r="E74" s="100"/>
      <c r="F74" s="100"/>
      <c r="G74" s="100"/>
    </row>
    <row r="75" spans="1:7" s="101" customFormat="1" ht="14.4" x14ac:dyDescent="0.3">
      <c r="A75" s="97"/>
      <c r="B75" s="98"/>
      <c r="C75" s="99"/>
      <c r="D75" s="99"/>
      <c r="E75" s="100"/>
      <c r="F75" s="100"/>
      <c r="G75" s="100"/>
    </row>
    <row r="76" spans="1:7" s="101" customFormat="1" ht="14.4" x14ac:dyDescent="0.3">
      <c r="A76" s="97"/>
      <c r="B76" s="98"/>
      <c r="C76" s="99"/>
      <c r="D76" s="99"/>
      <c r="E76" s="100"/>
      <c r="F76" s="100"/>
      <c r="G76" s="100"/>
    </row>
    <row r="77" spans="1:7" s="101" customFormat="1" ht="14.4" x14ac:dyDescent="0.3">
      <c r="A77" s="97"/>
      <c r="B77" s="98"/>
      <c r="C77" s="99"/>
      <c r="D77" s="99"/>
      <c r="E77" s="100"/>
      <c r="F77" s="100"/>
      <c r="G77" s="100"/>
    </row>
    <row r="78" spans="1:7" s="101" customFormat="1" ht="14.4" x14ac:dyDescent="0.3">
      <c r="A78" s="97"/>
      <c r="B78" s="98"/>
      <c r="C78" s="99"/>
      <c r="D78" s="99"/>
      <c r="E78" s="100"/>
      <c r="F78" s="100"/>
      <c r="G78" s="100"/>
    </row>
    <row r="79" spans="1:7" s="101" customFormat="1" ht="14.4" x14ac:dyDescent="0.3">
      <c r="A79" s="97"/>
      <c r="B79" s="98"/>
      <c r="C79" s="99"/>
      <c r="D79" s="99"/>
      <c r="E79" s="100"/>
      <c r="F79" s="100"/>
      <c r="G79" s="100"/>
    </row>
    <row r="80" spans="1:7" s="101" customFormat="1" ht="14.4" x14ac:dyDescent="0.3">
      <c r="A80" s="97"/>
      <c r="B80" s="98"/>
      <c r="C80" s="99"/>
      <c r="D80" s="99"/>
      <c r="E80" s="100"/>
      <c r="F80" s="100"/>
      <c r="G80" s="100"/>
    </row>
    <row r="81" spans="1:7" s="101" customFormat="1" ht="14.4" x14ac:dyDescent="0.3">
      <c r="A81" s="97"/>
      <c r="B81" s="98"/>
      <c r="C81" s="99"/>
      <c r="D81" s="99"/>
      <c r="E81" s="100"/>
      <c r="F81" s="100"/>
      <c r="G81" s="100"/>
    </row>
    <row r="82" spans="1:7" s="101" customFormat="1" ht="14.4" x14ac:dyDescent="0.3">
      <c r="A82" s="97"/>
      <c r="B82" s="98"/>
      <c r="C82" s="99"/>
      <c r="D82" s="99"/>
      <c r="E82" s="100"/>
      <c r="F82" s="100"/>
      <c r="G82" s="100"/>
    </row>
    <row r="83" spans="1:7" s="101" customFormat="1" ht="14.4" x14ac:dyDescent="0.3">
      <c r="A83" s="97"/>
      <c r="B83" s="98"/>
      <c r="C83" s="99"/>
      <c r="D83" s="99"/>
      <c r="E83" s="100"/>
      <c r="F83" s="100"/>
      <c r="G83" s="100"/>
    </row>
    <row r="84" spans="1:7" s="101" customFormat="1" ht="14.4" x14ac:dyDescent="0.3">
      <c r="A84" s="97"/>
      <c r="B84" s="98"/>
      <c r="C84" s="99"/>
      <c r="D84" s="99"/>
      <c r="E84" s="100"/>
      <c r="F84" s="100"/>
      <c r="G84" s="100"/>
    </row>
    <row r="85" spans="1:7" s="101" customFormat="1" ht="14.4" x14ac:dyDescent="0.3">
      <c r="A85" s="97"/>
      <c r="B85" s="98"/>
      <c r="C85" s="99"/>
      <c r="D85" s="99"/>
      <c r="E85" s="100"/>
      <c r="F85" s="100"/>
      <c r="G85" s="100"/>
    </row>
    <row r="86" spans="1:7" s="101" customFormat="1" ht="14.4" x14ac:dyDescent="0.3">
      <c r="A86" s="97"/>
      <c r="B86" s="98"/>
      <c r="C86" s="99"/>
      <c r="D86" s="99"/>
      <c r="E86" s="100"/>
      <c r="F86" s="100"/>
      <c r="G86" s="100"/>
    </row>
    <row r="87" spans="1:7" s="101" customFormat="1" ht="14.4" x14ac:dyDescent="0.3">
      <c r="A87" s="97"/>
      <c r="B87" s="98"/>
      <c r="C87" s="99"/>
      <c r="D87" s="99"/>
      <c r="E87" s="100"/>
      <c r="F87" s="100"/>
      <c r="G87" s="100"/>
    </row>
    <row r="121" spans="2:2" x14ac:dyDescent="0.3">
      <c r="B121" s="45" t="s">
        <v>25</v>
      </c>
    </row>
  </sheetData>
  <autoFilter ref="A2:A25" xr:uid="{00000000-0009-0000-0000-000004000000}">
    <filterColumn colId="0">
      <customFilters>
        <customFilter operator="notEqual" val=" "/>
      </customFilters>
    </filterColumn>
  </autoFilter>
  <printOptions horizontalCentered="1"/>
  <pageMargins left="0.51181102362204722" right="0.51181102362204722" top="0.55118110236220474" bottom="0.55118110236220474" header="0.31496062992125984" footer="0.31496062992125984"/>
  <pageSetup paperSize="9" scale="55" fitToHeight="0" orientation="portrait" r:id="rId1"/>
  <headerFooter>
    <oddFooter>&amp;C&amp;P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370"/>
  <sheetViews>
    <sheetView view="pageBreakPreview" zoomScale="60" zoomScaleNormal="80" workbookViewId="0">
      <pane xSplit="8" ySplit="3" topLeftCell="I4" activePane="bottomRight" state="frozen"/>
      <selection activeCell="J37" sqref="J37"/>
      <selection pane="topRight" activeCell="J37" sqref="J37"/>
      <selection pane="bottomLeft" activeCell="J37" sqref="J37"/>
      <selection pane="bottomRight" activeCell="F4" sqref="F4:H13"/>
    </sheetView>
  </sheetViews>
  <sheetFormatPr defaultColWidth="9.109375" defaultRowHeight="19.8" x14ac:dyDescent="0.3"/>
  <cols>
    <col min="1" max="1" width="10.6640625" style="70" customWidth="1"/>
    <col min="2" max="2" width="85.6640625" style="71" customWidth="1"/>
    <col min="3" max="3" width="12.6640625" style="71" customWidth="1"/>
    <col min="4" max="4" width="12.6640625" style="43" customWidth="1"/>
    <col min="5" max="5" width="16.6640625" style="43" customWidth="1"/>
    <col min="6" max="6" width="16.6640625" style="44" customWidth="1"/>
    <col min="7" max="7" width="20.6640625" style="44" customWidth="1"/>
    <col min="8" max="8" width="15.6640625" style="44" customWidth="1"/>
    <col min="9" max="9" width="9.109375" style="71"/>
    <col min="10" max="10" width="10.6640625" style="71" customWidth="1"/>
    <col min="11" max="12" width="12.109375" style="71" bestFit="1" customWidth="1"/>
    <col min="13" max="13" width="10.6640625" style="71" customWidth="1"/>
    <col min="14" max="14" width="12.44140625" style="71" bestFit="1" customWidth="1"/>
    <col min="15" max="16" width="10.6640625" style="71" customWidth="1"/>
    <col min="17" max="16384" width="9.109375" style="71"/>
  </cols>
  <sheetData>
    <row r="1" spans="1:15" x14ac:dyDescent="0.3">
      <c r="M1" s="73"/>
    </row>
    <row r="2" spans="1:15" ht="23.4" x14ac:dyDescent="0.3">
      <c r="A2" s="102"/>
      <c r="B2" s="167" t="s">
        <v>10</v>
      </c>
      <c r="C2" s="170"/>
      <c r="D2" s="170"/>
      <c r="E2" s="170"/>
      <c r="F2" s="170"/>
      <c r="G2" s="170"/>
      <c r="H2" s="171"/>
    </row>
    <row r="3" spans="1:15" s="76" customFormat="1" ht="57.9" customHeight="1" x14ac:dyDescent="0.3">
      <c r="A3" s="28" t="s">
        <v>0</v>
      </c>
      <c r="B3" s="28" t="s">
        <v>1</v>
      </c>
      <c r="C3" s="28" t="s">
        <v>19</v>
      </c>
      <c r="D3" s="28" t="s">
        <v>6</v>
      </c>
      <c r="E3" s="28" t="s">
        <v>5</v>
      </c>
      <c r="F3" s="35" t="s">
        <v>2</v>
      </c>
      <c r="G3" s="35" t="s">
        <v>3</v>
      </c>
      <c r="H3" s="35" t="s">
        <v>4</v>
      </c>
      <c r="J3" s="77"/>
      <c r="L3" s="71"/>
      <c r="M3" s="73"/>
      <c r="O3" s="73"/>
    </row>
    <row r="4" spans="1:15" x14ac:dyDescent="0.3">
      <c r="A4" s="81" t="str">
        <f t="shared" ref="A4:A13" si="0">IF(E4,$B$4,0)</f>
        <v>Měření a regulace</v>
      </c>
      <c r="B4" s="103" t="s">
        <v>10</v>
      </c>
      <c r="C4" s="103"/>
      <c r="D4" s="36"/>
      <c r="E4" s="37">
        <f>SUM(E5:E13)</f>
        <v>9</v>
      </c>
      <c r="F4" s="140"/>
      <c r="G4" s="140"/>
      <c r="H4" s="140">
        <f>SUM(G5:G13)</f>
        <v>0</v>
      </c>
      <c r="J4" s="75"/>
    </row>
    <row r="5" spans="1:15" x14ac:dyDescent="0.3">
      <c r="A5" s="81" t="str">
        <f t="shared" si="0"/>
        <v>Měření a regulace</v>
      </c>
      <c r="B5" s="29" t="s">
        <v>15</v>
      </c>
      <c r="C5" s="104"/>
      <c r="D5" s="36" t="s">
        <v>14</v>
      </c>
      <c r="E5" s="36">
        <v>1</v>
      </c>
      <c r="F5" s="140">
        <v>0</v>
      </c>
      <c r="G5" s="140">
        <f>F5*E5</f>
        <v>0</v>
      </c>
      <c r="H5" s="140"/>
      <c r="J5" s="72"/>
    </row>
    <row r="6" spans="1:15" x14ac:dyDescent="0.3">
      <c r="A6" s="105" t="str">
        <f t="shared" si="0"/>
        <v>Měření a regulace</v>
      </c>
      <c r="B6" s="30" t="s">
        <v>16</v>
      </c>
      <c r="C6" s="106"/>
      <c r="D6" s="40" t="s">
        <v>14</v>
      </c>
      <c r="E6" s="40">
        <v>1</v>
      </c>
      <c r="F6" s="140">
        <v>0</v>
      </c>
      <c r="G6" s="144">
        <f t="shared" ref="G6:G13" si="1">F6*E6</f>
        <v>0</v>
      </c>
      <c r="H6" s="140"/>
    </row>
    <row r="7" spans="1:15" x14ac:dyDescent="0.3">
      <c r="A7" s="86" t="str">
        <f t="shared" si="0"/>
        <v>Měření a regulace</v>
      </c>
      <c r="B7" s="87" t="s">
        <v>21</v>
      </c>
      <c r="C7" s="107"/>
      <c r="D7" s="42" t="s">
        <v>14</v>
      </c>
      <c r="E7" s="42">
        <v>1</v>
      </c>
      <c r="F7" s="140">
        <v>0</v>
      </c>
      <c r="G7" s="145">
        <f t="shared" si="1"/>
        <v>0</v>
      </c>
      <c r="H7" s="140"/>
    </row>
    <row r="8" spans="1:15" x14ac:dyDescent="0.3">
      <c r="A8" s="81" t="str">
        <f t="shared" si="0"/>
        <v>Měření a regulace</v>
      </c>
      <c r="B8" s="29" t="s">
        <v>56</v>
      </c>
      <c r="C8" s="104"/>
      <c r="D8" s="36" t="s">
        <v>14</v>
      </c>
      <c r="E8" s="36">
        <v>1</v>
      </c>
      <c r="F8" s="140">
        <v>0</v>
      </c>
      <c r="G8" s="140">
        <f t="shared" si="1"/>
        <v>0</v>
      </c>
      <c r="H8" s="140"/>
    </row>
    <row r="9" spans="1:15" x14ac:dyDescent="0.3">
      <c r="A9" s="105" t="str">
        <f t="shared" si="0"/>
        <v>Měření a regulace</v>
      </c>
      <c r="B9" s="30" t="s">
        <v>55</v>
      </c>
      <c r="C9" s="106"/>
      <c r="D9" s="40" t="s">
        <v>14</v>
      </c>
      <c r="E9" s="40">
        <v>1</v>
      </c>
      <c r="F9" s="140">
        <v>0</v>
      </c>
      <c r="G9" s="144">
        <f t="shared" si="1"/>
        <v>0</v>
      </c>
      <c r="H9" s="140"/>
    </row>
    <row r="10" spans="1:15" x14ac:dyDescent="0.3">
      <c r="A10" s="81" t="str">
        <f t="shared" si="0"/>
        <v>Měření a regulace</v>
      </c>
      <c r="B10" s="29" t="s">
        <v>13</v>
      </c>
      <c r="C10" s="104"/>
      <c r="D10" s="36" t="s">
        <v>14</v>
      </c>
      <c r="E10" s="36">
        <v>1</v>
      </c>
      <c r="F10" s="140">
        <v>0</v>
      </c>
      <c r="G10" s="140">
        <f t="shared" si="1"/>
        <v>0</v>
      </c>
      <c r="H10" s="140"/>
    </row>
    <row r="11" spans="1:15" x14ac:dyDescent="0.3">
      <c r="A11" s="81" t="str">
        <f t="shared" si="0"/>
        <v>Měření a regulace</v>
      </c>
      <c r="B11" s="29" t="s">
        <v>57</v>
      </c>
      <c r="C11" s="104"/>
      <c r="D11" s="36" t="s">
        <v>14</v>
      </c>
      <c r="E11" s="36">
        <v>1</v>
      </c>
      <c r="F11" s="140">
        <v>0</v>
      </c>
      <c r="G11" s="140">
        <f t="shared" si="1"/>
        <v>0</v>
      </c>
      <c r="H11" s="140"/>
    </row>
    <row r="12" spans="1:15" x14ac:dyDescent="0.3">
      <c r="A12" s="81" t="str">
        <f t="shared" si="0"/>
        <v>Měření a regulace</v>
      </c>
      <c r="B12" s="29" t="s">
        <v>22</v>
      </c>
      <c r="C12" s="104"/>
      <c r="D12" s="36" t="s">
        <v>14</v>
      </c>
      <c r="E12" s="36">
        <v>1</v>
      </c>
      <c r="F12" s="140">
        <v>0</v>
      </c>
      <c r="G12" s="140">
        <f t="shared" si="1"/>
        <v>0</v>
      </c>
      <c r="H12" s="140"/>
    </row>
    <row r="13" spans="1:15" x14ac:dyDescent="0.3">
      <c r="A13" s="81" t="str">
        <f t="shared" si="0"/>
        <v>Měření a regulace</v>
      </c>
      <c r="B13" s="29" t="s">
        <v>20</v>
      </c>
      <c r="C13" s="104"/>
      <c r="D13" s="36" t="s">
        <v>14</v>
      </c>
      <c r="E13" s="36">
        <v>1</v>
      </c>
      <c r="F13" s="140">
        <v>0</v>
      </c>
      <c r="G13" s="140">
        <f t="shared" si="1"/>
        <v>0</v>
      </c>
      <c r="H13" s="140"/>
    </row>
    <row r="14" spans="1:15" s="9" customFormat="1" x14ac:dyDescent="0.4">
      <c r="A14" s="11" t="e">
        <f>IF(#REF!,#REF!,0)</f>
        <v>#REF!</v>
      </c>
      <c r="B14" s="49"/>
      <c r="C14" s="49"/>
      <c r="D14" s="12"/>
      <c r="E14" s="12"/>
      <c r="F14" s="6"/>
      <c r="G14" s="6"/>
      <c r="H14" s="6"/>
    </row>
    <row r="74" spans="1:7" x14ac:dyDescent="0.3">
      <c r="A74" s="88"/>
      <c r="B74" s="108"/>
      <c r="C74" s="108"/>
      <c r="D74" s="36"/>
      <c r="E74" s="36"/>
      <c r="F74" s="35"/>
      <c r="G74" s="35"/>
    </row>
    <row r="75" spans="1:7" x14ac:dyDescent="0.3">
      <c r="A75" s="88"/>
      <c r="B75" s="108"/>
      <c r="C75" s="108"/>
      <c r="D75" s="36"/>
      <c r="E75" s="36"/>
      <c r="F75" s="35"/>
      <c r="G75" s="35"/>
    </row>
    <row r="76" spans="1:7" x14ac:dyDescent="0.3">
      <c r="A76" s="88"/>
      <c r="B76" s="108"/>
      <c r="C76" s="108"/>
      <c r="D76" s="36"/>
      <c r="E76" s="36"/>
      <c r="F76" s="35"/>
      <c r="G76" s="35"/>
    </row>
    <row r="77" spans="1:7" x14ac:dyDescent="0.3">
      <c r="A77" s="88"/>
      <c r="B77" s="108"/>
      <c r="C77" s="108"/>
      <c r="D77" s="36"/>
      <c r="E77" s="36"/>
      <c r="F77" s="35"/>
      <c r="G77" s="35"/>
    </row>
    <row r="78" spans="1:7" x14ac:dyDescent="0.3">
      <c r="A78" s="88"/>
      <c r="B78" s="108"/>
      <c r="C78" s="108"/>
      <c r="D78" s="36"/>
      <c r="E78" s="36"/>
      <c r="F78" s="35"/>
      <c r="G78" s="35"/>
    </row>
    <row r="79" spans="1:7" x14ac:dyDescent="0.3">
      <c r="A79" s="88"/>
      <c r="B79" s="108"/>
      <c r="C79" s="108"/>
      <c r="D79" s="36"/>
      <c r="E79" s="36"/>
      <c r="F79" s="35"/>
      <c r="G79" s="35"/>
    </row>
    <row r="82" spans="1:7" x14ac:dyDescent="0.3">
      <c r="A82" s="88"/>
      <c r="B82" s="108"/>
      <c r="C82" s="108"/>
      <c r="D82" s="36"/>
      <c r="E82" s="36"/>
      <c r="F82" s="35"/>
      <c r="G82" s="35"/>
    </row>
    <row r="84" spans="1:7" x14ac:dyDescent="0.3">
      <c r="A84" s="88"/>
      <c r="B84" s="108"/>
      <c r="C84" s="108"/>
      <c r="D84" s="36"/>
      <c r="E84" s="36"/>
      <c r="F84" s="35"/>
      <c r="G84" s="35"/>
    </row>
    <row r="85" spans="1:7" x14ac:dyDescent="0.3">
      <c r="A85" s="88"/>
      <c r="B85" s="108"/>
      <c r="C85" s="108"/>
      <c r="D85" s="36"/>
      <c r="E85" s="36"/>
      <c r="F85" s="35"/>
      <c r="G85" s="35"/>
    </row>
    <row r="87" spans="1:7" x14ac:dyDescent="0.3">
      <c r="A87" s="88"/>
      <c r="B87" s="108"/>
      <c r="C87" s="108"/>
      <c r="D87" s="36"/>
      <c r="E87" s="36"/>
      <c r="F87" s="35"/>
      <c r="G87" s="35"/>
    </row>
    <row r="88" spans="1:7" x14ac:dyDescent="0.3">
      <c r="A88" s="88"/>
      <c r="B88" s="108"/>
      <c r="C88" s="108"/>
      <c r="D88" s="36"/>
      <c r="E88" s="36"/>
      <c r="F88" s="35"/>
      <c r="G88" s="35"/>
    </row>
    <row r="103" spans="1:7" x14ac:dyDescent="0.3">
      <c r="A103" s="88"/>
      <c r="B103" s="108"/>
      <c r="C103" s="108"/>
      <c r="D103" s="36"/>
      <c r="E103" s="36"/>
      <c r="F103" s="35"/>
      <c r="G103" s="35"/>
    </row>
    <row r="104" spans="1:7" x14ac:dyDescent="0.3">
      <c r="A104" s="88"/>
      <c r="B104" s="108"/>
      <c r="C104" s="108"/>
      <c r="D104" s="36"/>
      <c r="E104" s="36"/>
      <c r="F104" s="35"/>
      <c r="G104" s="35"/>
    </row>
    <row r="105" spans="1:7" x14ac:dyDescent="0.3">
      <c r="A105" s="88"/>
      <c r="B105" s="108"/>
      <c r="C105" s="108"/>
      <c r="D105" s="36"/>
      <c r="E105" s="36"/>
      <c r="F105" s="35"/>
      <c r="G105" s="35"/>
    </row>
    <row r="106" spans="1:7" x14ac:dyDescent="0.3">
      <c r="A106" s="88"/>
      <c r="B106" s="108"/>
      <c r="C106" s="108"/>
      <c r="D106" s="36"/>
      <c r="E106" s="36"/>
      <c r="F106" s="35"/>
      <c r="G106" s="35"/>
    </row>
    <row r="107" spans="1:7" x14ac:dyDescent="0.3">
      <c r="A107" s="88"/>
      <c r="B107" s="108"/>
      <c r="C107" s="108"/>
      <c r="D107" s="36"/>
      <c r="E107" s="36"/>
      <c r="F107" s="35"/>
      <c r="G107" s="35"/>
    </row>
    <row r="108" spans="1:7" x14ac:dyDescent="0.3">
      <c r="A108" s="88"/>
      <c r="B108" s="108"/>
      <c r="C108" s="108"/>
      <c r="D108" s="36"/>
      <c r="E108" s="36"/>
      <c r="F108" s="35"/>
      <c r="G108" s="35"/>
    </row>
    <row r="109" spans="1:7" x14ac:dyDescent="0.3">
      <c r="A109" s="88"/>
      <c r="B109" s="108"/>
      <c r="C109" s="108"/>
      <c r="D109" s="36"/>
      <c r="E109" s="36"/>
      <c r="F109" s="35"/>
      <c r="G109" s="35"/>
    </row>
    <row r="110" spans="1:7" x14ac:dyDescent="0.3">
      <c r="A110" s="88"/>
      <c r="B110" s="108"/>
      <c r="C110" s="108"/>
      <c r="D110" s="36"/>
      <c r="E110" s="36"/>
      <c r="F110" s="35"/>
      <c r="G110" s="35"/>
    </row>
    <row r="111" spans="1:7" x14ac:dyDescent="0.3">
      <c r="A111" s="88"/>
      <c r="B111" s="108"/>
      <c r="C111" s="108"/>
      <c r="D111" s="36"/>
      <c r="E111" s="36"/>
      <c r="F111" s="35"/>
      <c r="G111" s="35"/>
    </row>
    <row r="112" spans="1:7" x14ac:dyDescent="0.3">
      <c r="A112" s="88"/>
      <c r="B112" s="108"/>
      <c r="C112" s="108"/>
      <c r="D112" s="36"/>
      <c r="E112" s="36"/>
      <c r="F112" s="35"/>
      <c r="G112" s="35"/>
    </row>
    <row r="113" spans="1:7" x14ac:dyDescent="0.3">
      <c r="A113" s="88"/>
      <c r="B113" s="108"/>
      <c r="C113" s="108"/>
      <c r="D113" s="36"/>
      <c r="E113" s="36"/>
      <c r="F113" s="35"/>
      <c r="G113" s="35"/>
    </row>
    <row r="114" spans="1:7" x14ac:dyDescent="0.3">
      <c r="A114" s="88"/>
      <c r="B114" s="108"/>
      <c r="C114" s="108"/>
      <c r="D114" s="36"/>
      <c r="E114" s="36"/>
      <c r="F114" s="35"/>
      <c r="G114" s="35"/>
    </row>
    <row r="115" spans="1:7" x14ac:dyDescent="0.3">
      <c r="A115" s="88"/>
      <c r="B115" s="108"/>
      <c r="C115" s="108"/>
      <c r="D115" s="36"/>
      <c r="E115" s="36"/>
      <c r="F115" s="35"/>
      <c r="G115" s="35"/>
    </row>
    <row r="116" spans="1:7" x14ac:dyDescent="0.3">
      <c r="A116" s="88"/>
      <c r="B116" s="108"/>
      <c r="C116" s="108"/>
      <c r="D116" s="36"/>
      <c r="E116" s="36"/>
      <c r="F116" s="35"/>
      <c r="G116" s="35"/>
    </row>
    <row r="117" spans="1:7" x14ac:dyDescent="0.3">
      <c r="A117" s="88"/>
      <c r="B117" s="108"/>
      <c r="C117" s="108"/>
      <c r="D117" s="36"/>
      <c r="E117" s="36"/>
      <c r="F117" s="35"/>
      <c r="G117" s="35"/>
    </row>
    <row r="118" spans="1:7" x14ac:dyDescent="0.3">
      <c r="A118" s="88"/>
      <c r="B118" s="108"/>
      <c r="C118" s="108"/>
      <c r="D118" s="36"/>
      <c r="E118" s="36"/>
      <c r="F118" s="35"/>
      <c r="G118" s="35"/>
    </row>
    <row r="119" spans="1:7" x14ac:dyDescent="0.3">
      <c r="A119" s="88"/>
      <c r="B119" s="108"/>
      <c r="C119" s="108"/>
      <c r="D119" s="36"/>
      <c r="E119" s="36"/>
      <c r="F119" s="35"/>
      <c r="G119" s="35"/>
    </row>
    <row r="120" spans="1:7" x14ac:dyDescent="0.3">
      <c r="A120" s="88"/>
      <c r="B120" s="108"/>
      <c r="C120" s="108"/>
      <c r="D120" s="36"/>
      <c r="E120" s="36"/>
      <c r="F120" s="35"/>
      <c r="G120" s="35"/>
    </row>
    <row r="121" spans="1:7" x14ac:dyDescent="0.3">
      <c r="A121" s="88"/>
      <c r="B121" s="108"/>
      <c r="C121" s="108"/>
      <c r="D121" s="36"/>
      <c r="E121" s="36"/>
      <c r="F121" s="35"/>
      <c r="G121" s="35"/>
    </row>
    <row r="122" spans="1:7" x14ac:dyDescent="0.3">
      <c r="A122" s="88"/>
      <c r="B122" s="108"/>
      <c r="C122" s="108"/>
      <c r="D122" s="36"/>
      <c r="E122" s="36"/>
      <c r="F122" s="35"/>
      <c r="G122" s="35"/>
    </row>
    <row r="123" spans="1:7" x14ac:dyDescent="0.3">
      <c r="A123" s="88"/>
      <c r="B123" s="108"/>
      <c r="C123" s="108"/>
      <c r="D123" s="36"/>
      <c r="E123" s="36"/>
      <c r="F123" s="35"/>
      <c r="G123" s="35"/>
    </row>
    <row r="124" spans="1:7" x14ac:dyDescent="0.3">
      <c r="A124" s="88"/>
      <c r="B124" s="108"/>
      <c r="C124" s="108"/>
      <c r="D124" s="36"/>
      <c r="E124" s="36"/>
      <c r="F124" s="35"/>
      <c r="G124" s="35"/>
    </row>
    <row r="125" spans="1:7" x14ac:dyDescent="0.3">
      <c r="A125" s="88"/>
      <c r="B125" s="108"/>
      <c r="C125" s="108"/>
      <c r="D125" s="36"/>
      <c r="E125" s="36"/>
      <c r="F125" s="35"/>
      <c r="G125" s="35"/>
    </row>
    <row r="126" spans="1:7" x14ac:dyDescent="0.3">
      <c r="A126" s="88"/>
      <c r="B126" s="108"/>
      <c r="C126" s="108"/>
      <c r="D126" s="36"/>
      <c r="E126" s="36"/>
      <c r="F126" s="35"/>
      <c r="G126" s="35"/>
    </row>
    <row r="128" spans="1:7" x14ac:dyDescent="0.3">
      <c r="A128" s="88"/>
      <c r="B128" s="108"/>
      <c r="C128" s="108"/>
      <c r="D128" s="36"/>
      <c r="E128" s="36"/>
      <c r="F128" s="35"/>
      <c r="G128" s="35"/>
    </row>
    <row r="129" spans="1:8" x14ac:dyDescent="0.3">
      <c r="A129" s="88"/>
      <c r="B129" s="108"/>
      <c r="C129" s="108"/>
      <c r="D129" s="36"/>
      <c r="E129" s="36"/>
      <c r="F129" s="35"/>
      <c r="G129" s="35"/>
    </row>
    <row r="130" spans="1:8" x14ac:dyDescent="0.3">
      <c r="A130" s="88"/>
      <c r="B130" s="108"/>
      <c r="C130" s="108"/>
      <c r="D130" s="36"/>
      <c r="E130" s="36"/>
      <c r="F130" s="35"/>
      <c r="G130" s="35"/>
    </row>
    <row r="132" spans="1:8" x14ac:dyDescent="0.3">
      <c r="A132" s="88"/>
      <c r="B132" s="108"/>
      <c r="C132" s="108"/>
      <c r="D132" s="36"/>
      <c r="E132" s="36"/>
      <c r="F132" s="35"/>
      <c r="G132" s="35"/>
    </row>
    <row r="133" spans="1:8" x14ac:dyDescent="0.3">
      <c r="B133" s="109"/>
      <c r="C133" s="109"/>
      <c r="D133" s="40"/>
      <c r="E133" s="40"/>
      <c r="F133" s="41"/>
      <c r="G133" s="41"/>
      <c r="H133" s="35"/>
    </row>
    <row r="134" spans="1:8" x14ac:dyDescent="0.3">
      <c r="B134" s="108"/>
      <c r="C134" s="108"/>
      <c r="D134" s="36"/>
      <c r="E134" s="36"/>
      <c r="F134" s="35"/>
      <c r="G134" s="35"/>
      <c r="H134" s="35"/>
    </row>
    <row r="137" spans="1:8" x14ac:dyDescent="0.3">
      <c r="B137" s="110"/>
      <c r="C137" s="110"/>
      <c r="D137" s="42"/>
      <c r="E137" s="42"/>
      <c r="F137" s="39"/>
      <c r="G137" s="39"/>
      <c r="H137" s="35"/>
    </row>
    <row r="138" spans="1:8" x14ac:dyDescent="0.3">
      <c r="A138" s="88"/>
      <c r="B138" s="108"/>
      <c r="C138" s="108"/>
      <c r="D138" s="36"/>
      <c r="E138" s="36"/>
      <c r="F138" s="35"/>
      <c r="G138" s="35"/>
      <c r="H138" s="35"/>
    </row>
    <row r="139" spans="1:8" x14ac:dyDescent="0.3">
      <c r="B139" s="109"/>
      <c r="C139" s="109"/>
      <c r="D139" s="40"/>
      <c r="E139" s="40"/>
      <c r="F139" s="41"/>
      <c r="G139" s="41"/>
      <c r="H139" s="35"/>
    </row>
    <row r="140" spans="1:8" x14ac:dyDescent="0.3">
      <c r="B140" s="108"/>
      <c r="C140" s="108"/>
      <c r="D140" s="36"/>
      <c r="E140" s="36"/>
      <c r="F140" s="35"/>
      <c r="G140" s="35"/>
      <c r="H140" s="35"/>
    </row>
    <row r="178" spans="1:8" x14ac:dyDescent="0.3">
      <c r="A178" s="88"/>
      <c r="B178" s="108"/>
      <c r="C178" s="108"/>
      <c r="D178" s="36"/>
      <c r="E178" s="36"/>
      <c r="F178" s="35"/>
      <c r="G178" s="35"/>
    </row>
    <row r="179" spans="1:8" x14ac:dyDescent="0.3">
      <c r="A179" s="88"/>
      <c r="B179" s="108"/>
      <c r="C179" s="108"/>
      <c r="D179" s="36"/>
      <c r="E179" s="36"/>
      <c r="F179" s="35"/>
      <c r="G179" s="35"/>
    </row>
    <row r="180" spans="1:8" x14ac:dyDescent="0.3">
      <c r="A180" s="88"/>
      <c r="B180" s="108"/>
      <c r="C180" s="108"/>
      <c r="D180" s="36"/>
      <c r="E180" s="36"/>
      <c r="F180" s="35"/>
      <c r="G180" s="35"/>
    </row>
    <row r="181" spans="1:8" x14ac:dyDescent="0.3">
      <c r="A181" s="88"/>
      <c r="B181" s="108"/>
      <c r="C181" s="108"/>
      <c r="D181" s="36"/>
      <c r="E181" s="36"/>
      <c r="F181" s="35"/>
      <c r="G181" s="35"/>
    </row>
    <row r="191" spans="1:8" x14ac:dyDescent="0.3">
      <c r="B191" s="108"/>
      <c r="C191" s="108"/>
      <c r="D191" s="36"/>
      <c r="E191" s="36"/>
      <c r="F191" s="35"/>
      <c r="G191" s="35"/>
      <c r="H191" s="35"/>
    </row>
    <row r="193" spans="1:7" x14ac:dyDescent="0.3">
      <c r="A193" s="88"/>
      <c r="B193" s="108"/>
      <c r="C193" s="108"/>
      <c r="D193" s="36"/>
      <c r="E193" s="36"/>
      <c r="F193" s="35"/>
      <c r="G193" s="35"/>
    </row>
    <row r="219" spans="1:7" x14ac:dyDescent="0.3">
      <c r="A219" s="88"/>
      <c r="B219" s="108"/>
      <c r="C219" s="108"/>
      <c r="D219" s="36"/>
      <c r="E219" s="36"/>
      <c r="F219" s="35"/>
      <c r="G219" s="35"/>
    </row>
    <row r="220" spans="1:7" x14ac:dyDescent="0.3">
      <c r="A220" s="88"/>
      <c r="B220" s="108"/>
      <c r="C220" s="108"/>
      <c r="D220" s="36"/>
      <c r="E220" s="36"/>
      <c r="F220" s="35"/>
      <c r="G220" s="35"/>
    </row>
    <row r="221" spans="1:7" x14ac:dyDescent="0.3">
      <c r="A221" s="88"/>
      <c r="B221" s="108"/>
      <c r="C221" s="108"/>
      <c r="D221" s="36"/>
      <c r="E221" s="36"/>
      <c r="F221" s="35"/>
      <c r="G221" s="35"/>
    </row>
    <row r="227" spans="1:8" x14ac:dyDescent="0.3">
      <c r="A227" s="88"/>
      <c r="B227" s="108"/>
      <c r="C227" s="108"/>
      <c r="D227" s="36"/>
      <c r="E227" s="36"/>
      <c r="F227" s="35"/>
      <c r="G227" s="35"/>
      <c r="H227" s="35"/>
    </row>
    <row r="228" spans="1:8" x14ac:dyDescent="0.3">
      <c r="A228" s="88"/>
      <c r="B228" s="108"/>
      <c r="C228" s="108"/>
      <c r="D228" s="36"/>
      <c r="E228" s="36"/>
      <c r="F228" s="35"/>
      <c r="G228" s="35"/>
    </row>
    <row r="229" spans="1:8" x14ac:dyDescent="0.3">
      <c r="A229" s="88"/>
      <c r="B229" s="108"/>
      <c r="C229" s="108"/>
      <c r="D229" s="36"/>
      <c r="E229" s="36"/>
      <c r="F229" s="35"/>
      <c r="G229" s="35"/>
      <c r="H229" s="35"/>
    </row>
    <row r="231" spans="1:8" x14ac:dyDescent="0.3">
      <c r="B231" s="108"/>
      <c r="C231" s="108"/>
      <c r="D231" s="36"/>
      <c r="E231" s="36"/>
      <c r="F231" s="35"/>
      <c r="G231" s="35"/>
      <c r="H231" s="35"/>
    </row>
    <row r="233" spans="1:8" x14ac:dyDescent="0.3">
      <c r="A233" s="88"/>
      <c r="B233" s="108"/>
      <c r="C233" s="108"/>
      <c r="D233" s="36"/>
      <c r="E233" s="36"/>
      <c r="F233" s="35"/>
      <c r="G233" s="35"/>
      <c r="H233" s="35"/>
    </row>
    <row r="234" spans="1:8" x14ac:dyDescent="0.3">
      <c r="A234" s="88"/>
      <c r="B234" s="108"/>
      <c r="C234" s="108"/>
      <c r="D234" s="36"/>
      <c r="E234" s="36"/>
      <c r="F234" s="35"/>
      <c r="G234" s="35"/>
    </row>
    <row r="235" spans="1:8" x14ac:dyDescent="0.3">
      <c r="A235" s="88"/>
      <c r="B235" s="108"/>
      <c r="C235" s="108"/>
      <c r="D235" s="36"/>
      <c r="E235" s="36"/>
      <c r="F235" s="35"/>
      <c r="G235" s="35"/>
      <c r="H235" s="35"/>
    </row>
    <row r="236" spans="1:8" x14ac:dyDescent="0.3">
      <c r="A236" s="88"/>
      <c r="B236" s="108"/>
      <c r="C236" s="108"/>
      <c r="D236" s="36"/>
      <c r="E236" s="36"/>
      <c r="F236" s="35"/>
      <c r="G236" s="35"/>
      <c r="H236" s="35"/>
    </row>
    <row r="237" spans="1:8" x14ac:dyDescent="0.3">
      <c r="A237" s="88"/>
      <c r="B237" s="108"/>
      <c r="C237" s="108"/>
      <c r="D237" s="36"/>
      <c r="E237" s="36"/>
      <c r="F237" s="35"/>
      <c r="G237" s="35"/>
    </row>
    <row r="238" spans="1:8" x14ac:dyDescent="0.3">
      <c r="A238" s="88"/>
      <c r="B238" s="108"/>
      <c r="C238" s="108"/>
      <c r="D238" s="36"/>
      <c r="E238" s="36"/>
      <c r="F238" s="35"/>
      <c r="G238" s="35"/>
    </row>
    <row r="239" spans="1:8" x14ac:dyDescent="0.3">
      <c r="A239" s="88"/>
      <c r="B239" s="108"/>
      <c r="C239" s="108"/>
      <c r="D239" s="36"/>
      <c r="E239" s="36"/>
      <c r="F239" s="35"/>
      <c r="G239" s="35"/>
    </row>
    <row r="244" spans="1:8" x14ac:dyDescent="0.3">
      <c r="A244" s="88"/>
      <c r="B244" s="108"/>
      <c r="C244" s="108"/>
      <c r="D244" s="36"/>
      <c r="E244" s="36"/>
      <c r="F244" s="35"/>
      <c r="G244" s="35"/>
      <c r="H244" s="35"/>
    </row>
    <row r="245" spans="1:8" x14ac:dyDescent="0.3">
      <c r="A245" s="88"/>
      <c r="B245" s="108"/>
      <c r="C245" s="108"/>
      <c r="D245" s="36"/>
      <c r="E245" s="36"/>
      <c r="F245" s="35"/>
      <c r="G245" s="35"/>
      <c r="H245" s="35"/>
    </row>
    <row r="246" spans="1:8" x14ac:dyDescent="0.3">
      <c r="A246" s="88"/>
      <c r="B246" s="108"/>
      <c r="C246" s="108"/>
      <c r="D246" s="36"/>
      <c r="E246" s="36"/>
      <c r="F246" s="35"/>
      <c r="G246" s="35"/>
      <c r="H246" s="35"/>
    </row>
    <row r="247" spans="1:8" x14ac:dyDescent="0.3">
      <c r="A247" s="88"/>
      <c r="B247" s="108"/>
      <c r="C247" s="108"/>
      <c r="D247" s="36"/>
      <c r="E247" s="36"/>
      <c r="F247" s="35"/>
      <c r="G247" s="35"/>
      <c r="H247" s="35"/>
    </row>
    <row r="248" spans="1:8" x14ac:dyDescent="0.3">
      <c r="A248" s="88"/>
      <c r="B248" s="108"/>
      <c r="C248" s="108"/>
      <c r="D248" s="36"/>
      <c r="E248" s="36"/>
      <c r="F248" s="35"/>
      <c r="G248" s="35"/>
    </row>
    <row r="249" spans="1:8" x14ac:dyDescent="0.3">
      <c r="A249" s="88"/>
      <c r="B249" s="108"/>
      <c r="C249" s="108"/>
      <c r="D249" s="36"/>
      <c r="E249" s="36"/>
      <c r="F249" s="35"/>
      <c r="G249" s="35"/>
    </row>
    <row r="250" spans="1:8" x14ac:dyDescent="0.3">
      <c r="A250" s="88"/>
      <c r="B250" s="108"/>
      <c r="C250" s="108"/>
      <c r="D250" s="36"/>
      <c r="E250" s="36"/>
      <c r="F250" s="35"/>
      <c r="G250" s="35"/>
    </row>
    <row r="251" spans="1:8" x14ac:dyDescent="0.3">
      <c r="A251" s="88"/>
      <c r="B251" s="108"/>
      <c r="C251" s="108"/>
      <c r="D251" s="36"/>
      <c r="E251" s="36"/>
      <c r="F251" s="35"/>
      <c r="G251" s="35"/>
    </row>
    <row r="252" spans="1:8" x14ac:dyDescent="0.3">
      <c r="A252" s="88"/>
      <c r="B252" s="108"/>
      <c r="C252" s="108"/>
      <c r="D252" s="36"/>
      <c r="E252" s="36"/>
      <c r="F252" s="35"/>
      <c r="G252" s="35"/>
      <c r="H252" s="35"/>
    </row>
    <row r="253" spans="1:8" x14ac:dyDescent="0.3">
      <c r="A253" s="88"/>
      <c r="B253" s="108"/>
      <c r="C253" s="108"/>
      <c r="D253" s="36"/>
      <c r="E253" s="36"/>
      <c r="F253" s="35"/>
      <c r="G253" s="35"/>
    </row>
    <row r="254" spans="1:8" x14ac:dyDescent="0.3">
      <c r="A254" s="88"/>
      <c r="B254" s="108"/>
      <c r="C254" s="108"/>
      <c r="D254" s="36"/>
      <c r="E254" s="36"/>
      <c r="F254" s="35"/>
      <c r="G254" s="35"/>
    </row>
    <row r="258" spans="1:7" x14ac:dyDescent="0.3">
      <c r="A258" s="88"/>
      <c r="B258" s="108"/>
      <c r="C258" s="108"/>
      <c r="D258" s="36"/>
      <c r="E258" s="36"/>
      <c r="F258" s="35"/>
      <c r="G258" s="35"/>
    </row>
    <row r="293" spans="2:8" x14ac:dyDescent="0.3">
      <c r="B293" s="108"/>
      <c r="C293" s="108"/>
      <c r="D293" s="36"/>
      <c r="E293" s="36"/>
      <c r="F293" s="35"/>
      <c r="G293" s="35"/>
      <c r="H293" s="35"/>
    </row>
    <row r="294" spans="2:8" x14ac:dyDescent="0.3">
      <c r="B294" s="108"/>
      <c r="C294" s="108"/>
      <c r="D294" s="36"/>
      <c r="E294" s="36"/>
      <c r="F294" s="35"/>
      <c r="G294" s="35"/>
      <c r="H294" s="35"/>
    </row>
    <row r="295" spans="2:8" x14ac:dyDescent="0.3">
      <c r="B295" s="108"/>
      <c r="C295" s="108"/>
      <c r="D295" s="36"/>
      <c r="E295" s="36"/>
      <c r="F295" s="35"/>
      <c r="G295" s="35"/>
      <c r="H295" s="35"/>
    </row>
    <row r="300" spans="2:8" x14ac:dyDescent="0.3">
      <c r="B300" s="108"/>
      <c r="C300" s="108"/>
      <c r="D300" s="36"/>
      <c r="E300" s="36"/>
      <c r="F300" s="35"/>
      <c r="G300" s="35"/>
      <c r="H300" s="35"/>
    </row>
    <row r="301" spans="2:8" x14ac:dyDescent="0.3">
      <c r="B301" s="108"/>
      <c r="C301" s="108"/>
      <c r="D301" s="36"/>
      <c r="E301" s="36"/>
      <c r="F301" s="35"/>
      <c r="G301" s="35"/>
      <c r="H301" s="35"/>
    </row>
    <row r="305" spans="2:8" x14ac:dyDescent="0.3">
      <c r="B305" s="108"/>
      <c r="C305" s="108"/>
      <c r="D305" s="36"/>
      <c r="E305" s="36"/>
      <c r="F305" s="35"/>
      <c r="G305" s="35"/>
      <c r="H305" s="35"/>
    </row>
    <row r="310" spans="2:8" x14ac:dyDescent="0.3">
      <c r="B310" s="108"/>
      <c r="C310" s="108"/>
      <c r="D310" s="36"/>
      <c r="E310" s="36"/>
      <c r="F310" s="35"/>
      <c r="G310" s="35"/>
      <c r="H310" s="35"/>
    </row>
    <row r="320" spans="2:8" x14ac:dyDescent="0.3">
      <c r="B320" s="108"/>
      <c r="C320" s="108"/>
      <c r="D320" s="36"/>
      <c r="E320" s="36"/>
      <c r="F320" s="35"/>
      <c r="G320" s="35"/>
      <c r="H320" s="35"/>
    </row>
    <row r="321" spans="2:8" x14ac:dyDescent="0.3">
      <c r="B321" s="108"/>
      <c r="C321" s="108"/>
      <c r="D321" s="36"/>
      <c r="E321" s="36"/>
      <c r="F321" s="35"/>
      <c r="G321" s="35"/>
      <c r="H321" s="35"/>
    </row>
    <row r="322" spans="2:8" x14ac:dyDescent="0.3">
      <c r="B322" s="108"/>
      <c r="C322" s="108"/>
      <c r="D322" s="36"/>
      <c r="E322" s="36"/>
      <c r="F322" s="35"/>
      <c r="G322" s="35"/>
      <c r="H322" s="35"/>
    </row>
    <row r="336" spans="2:8" x14ac:dyDescent="0.3">
      <c r="B336" s="108"/>
      <c r="C336" s="108"/>
      <c r="D336" s="36"/>
      <c r="E336" s="36"/>
      <c r="F336" s="35"/>
      <c r="G336" s="35"/>
      <c r="H336" s="35"/>
    </row>
    <row r="337" spans="2:8" x14ac:dyDescent="0.3">
      <c r="B337" s="108"/>
      <c r="C337" s="108"/>
      <c r="D337" s="36"/>
      <c r="E337" s="36"/>
      <c r="F337" s="35"/>
      <c r="G337" s="35"/>
      <c r="H337" s="35"/>
    </row>
    <row r="338" spans="2:8" x14ac:dyDescent="0.3">
      <c r="B338" s="108"/>
      <c r="C338" s="108"/>
      <c r="D338" s="36"/>
      <c r="E338" s="36"/>
      <c r="F338" s="35"/>
      <c r="G338" s="35"/>
      <c r="H338" s="35"/>
    </row>
    <row r="339" spans="2:8" x14ac:dyDescent="0.3">
      <c r="B339" s="108"/>
      <c r="C339" s="108"/>
      <c r="D339" s="36"/>
      <c r="E339" s="36"/>
      <c r="F339" s="35"/>
      <c r="G339" s="35"/>
      <c r="H339" s="35"/>
    </row>
    <row r="341" spans="2:8" x14ac:dyDescent="0.3">
      <c r="B341" s="108"/>
      <c r="C341" s="108"/>
      <c r="D341" s="36"/>
      <c r="E341" s="36"/>
      <c r="F341" s="35"/>
      <c r="G341" s="35"/>
      <c r="H341" s="35"/>
    </row>
    <row r="342" spans="2:8" x14ac:dyDescent="0.3">
      <c r="B342" s="111" t="s">
        <v>18</v>
      </c>
      <c r="C342" s="111"/>
      <c r="D342" s="92"/>
      <c r="E342" s="92"/>
      <c r="F342" s="93"/>
      <c r="G342" s="93"/>
      <c r="H342" s="93"/>
    </row>
    <row r="347" spans="2:8" x14ac:dyDescent="0.3">
      <c r="B347" s="108"/>
      <c r="C347" s="108"/>
      <c r="D347" s="36"/>
      <c r="E347" s="36"/>
      <c r="F347" s="35"/>
      <c r="G347" s="35"/>
      <c r="H347" s="35"/>
    </row>
    <row r="348" spans="2:8" x14ac:dyDescent="0.3">
      <c r="B348" s="108"/>
      <c r="C348" s="108"/>
      <c r="D348" s="36"/>
      <c r="E348" s="36"/>
      <c r="F348" s="35"/>
      <c r="G348" s="35"/>
      <c r="H348" s="35"/>
    </row>
    <row r="349" spans="2:8" x14ac:dyDescent="0.3">
      <c r="B349" s="108"/>
      <c r="C349" s="108"/>
      <c r="D349" s="36"/>
      <c r="E349" s="36"/>
      <c r="F349" s="35"/>
      <c r="G349" s="35"/>
      <c r="H349" s="35"/>
    </row>
    <row r="350" spans="2:8" x14ac:dyDescent="0.3">
      <c r="B350" s="108"/>
      <c r="C350" s="108"/>
      <c r="D350" s="36"/>
      <c r="E350" s="36"/>
      <c r="F350" s="35"/>
      <c r="G350" s="35"/>
      <c r="H350" s="35"/>
    </row>
    <row r="359" spans="2:8" x14ac:dyDescent="0.3">
      <c r="B359" s="108"/>
      <c r="C359" s="108"/>
      <c r="D359" s="36"/>
      <c r="E359" s="36"/>
      <c r="F359" s="35"/>
      <c r="G359" s="35"/>
      <c r="H359" s="35"/>
    </row>
    <row r="360" spans="2:8" x14ac:dyDescent="0.3">
      <c r="B360" s="108"/>
      <c r="C360" s="108"/>
      <c r="D360" s="36"/>
      <c r="E360" s="36"/>
      <c r="F360" s="35"/>
      <c r="G360" s="35"/>
      <c r="H360" s="35"/>
    </row>
    <row r="361" spans="2:8" x14ac:dyDescent="0.3">
      <c r="B361" s="108"/>
      <c r="C361" s="108"/>
      <c r="D361" s="36"/>
      <c r="E361" s="36"/>
      <c r="F361" s="35"/>
      <c r="G361" s="35"/>
      <c r="H361" s="35"/>
    </row>
    <row r="362" spans="2:8" x14ac:dyDescent="0.3">
      <c r="B362" s="108"/>
      <c r="C362" s="108"/>
      <c r="D362" s="36"/>
      <c r="E362" s="36"/>
      <c r="F362" s="35"/>
      <c r="G362" s="35"/>
      <c r="H362" s="35"/>
    </row>
    <row r="366" spans="2:8" x14ac:dyDescent="0.3">
      <c r="B366" s="108"/>
      <c r="C366" s="108"/>
      <c r="D366" s="36"/>
      <c r="E366" s="36"/>
      <c r="F366" s="35"/>
      <c r="G366" s="35"/>
      <c r="H366" s="35"/>
    </row>
    <row r="370" spans="2:8" x14ac:dyDescent="0.3">
      <c r="B370" s="108"/>
      <c r="C370" s="108"/>
      <c r="D370" s="36"/>
      <c r="E370" s="36"/>
      <c r="F370" s="35"/>
      <c r="G370" s="35"/>
      <c r="H370" s="35"/>
    </row>
  </sheetData>
  <autoFilter ref="A2:A14" xr:uid="{00000000-0009-0000-0000-000005000000}"/>
  <mergeCells count="1">
    <mergeCell ref="B2:H2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headerFooter>
    <oddFooter>&amp;C&amp;P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filterMode="1">
    <pageSetUpPr fitToPage="1"/>
  </sheetPr>
  <dimension ref="A1:N87"/>
  <sheetViews>
    <sheetView view="pageBreakPreview" zoomScale="60" zoomScaleNormal="80" workbookViewId="0">
      <pane xSplit="7" ySplit="3" topLeftCell="H4" activePane="bottomRight" state="frozen"/>
      <selection activeCell="J37" sqref="J37"/>
      <selection pane="topRight" activeCell="J37" sqref="J37"/>
      <selection pane="bottomLeft" activeCell="J37" sqref="J37"/>
      <selection pane="bottomRight" activeCell="E4" sqref="E4:G84"/>
    </sheetView>
  </sheetViews>
  <sheetFormatPr defaultColWidth="9.109375" defaultRowHeight="19.8" x14ac:dyDescent="0.4"/>
  <cols>
    <col min="1" max="1" width="6.88671875" style="23" customWidth="1"/>
    <col min="2" max="2" width="85.6640625" style="24" customWidth="1"/>
    <col min="3" max="4" width="12.6640625" style="25" customWidth="1"/>
    <col min="5" max="6" width="16.6640625" style="26" customWidth="1"/>
    <col min="7" max="7" width="20.6640625" style="26" customWidth="1"/>
    <col min="8" max="8" width="9.109375" style="9"/>
    <col min="9" max="9" width="10.6640625" style="9" customWidth="1"/>
    <col min="10" max="10" width="13.5546875" style="9" bestFit="1" customWidth="1"/>
    <col min="11" max="11" width="12.109375" style="9" bestFit="1" customWidth="1"/>
    <col min="12" max="12" width="8.5546875" style="9" customWidth="1"/>
    <col min="13" max="13" width="13.5546875" style="9" bestFit="1" customWidth="1"/>
    <col min="14" max="15" width="10.6640625" style="9" customWidth="1"/>
    <col min="16" max="16384" width="9.109375" style="9"/>
  </cols>
  <sheetData>
    <row r="1" spans="1:14" x14ac:dyDescent="0.4">
      <c r="L1" s="10"/>
      <c r="M1" s="14"/>
    </row>
    <row r="2" spans="1:14" ht="23.4" x14ac:dyDescent="0.45">
      <c r="A2" s="46"/>
      <c r="B2" s="172" t="s">
        <v>9</v>
      </c>
      <c r="C2" s="173"/>
      <c r="D2" s="173"/>
      <c r="E2" s="173"/>
      <c r="F2" s="173"/>
      <c r="G2" s="173"/>
    </row>
    <row r="3" spans="1:14" s="7" customFormat="1" ht="57.9" customHeight="1" x14ac:dyDescent="0.4">
      <c r="A3" s="12" t="s">
        <v>0</v>
      </c>
      <c r="B3" s="5" t="s">
        <v>1</v>
      </c>
      <c r="C3" s="5" t="s">
        <v>6</v>
      </c>
      <c r="D3" s="5" t="s">
        <v>5</v>
      </c>
      <c r="E3" s="6" t="s">
        <v>2</v>
      </c>
      <c r="F3" s="6" t="s">
        <v>3</v>
      </c>
      <c r="G3" s="6" t="s">
        <v>4</v>
      </c>
      <c r="I3" s="8"/>
      <c r="K3" s="9"/>
      <c r="L3" s="10"/>
      <c r="M3" s="14"/>
      <c r="N3" s="10"/>
    </row>
    <row r="4" spans="1:14" x14ac:dyDescent="0.4">
      <c r="A4" s="11" t="str">
        <f>IF(D4,$B$4,0)</f>
        <v>Provizorní ohřev teplé vody</v>
      </c>
      <c r="B4" s="47" t="s">
        <v>226</v>
      </c>
      <c r="C4" s="12"/>
      <c r="D4" s="13">
        <f>SUM(D5:D5)</f>
        <v>1</v>
      </c>
      <c r="E4" s="156"/>
      <c r="F4" s="156"/>
      <c r="G4" s="156">
        <f>SUM(F5:F5)</f>
        <v>0</v>
      </c>
      <c r="I4" s="15"/>
    </row>
    <row r="5" spans="1:14" x14ac:dyDescent="0.4">
      <c r="A5" s="11" t="str">
        <f t="shared" ref="A5" si="0">IF(D5,$B$4,0)</f>
        <v>Provizorní ohřev teplé vody</v>
      </c>
      <c r="B5" s="16" t="s">
        <v>284</v>
      </c>
      <c r="C5" s="12" t="s">
        <v>14</v>
      </c>
      <c r="D5" s="12">
        <v>1</v>
      </c>
      <c r="E5" s="156">
        <v>0</v>
      </c>
      <c r="F5" s="156">
        <f>E5*D5</f>
        <v>0</v>
      </c>
      <c r="G5" s="156"/>
      <c r="I5" s="14"/>
      <c r="J5" s="54"/>
    </row>
    <row r="6" spans="1:14" x14ac:dyDescent="0.4">
      <c r="A6" s="11" t="str">
        <f>IF(D4,$B$4,0)</f>
        <v>Provizorní ohřev teplé vody</v>
      </c>
      <c r="B6" s="16"/>
      <c r="C6" s="12"/>
      <c r="D6" s="12"/>
      <c r="E6" s="156"/>
      <c r="F6" s="156"/>
      <c r="G6" s="156"/>
    </row>
    <row r="7" spans="1:14" s="59" customFormat="1" ht="14.4" x14ac:dyDescent="0.3">
      <c r="A7" s="2" t="e">
        <f>IF(#REF!,#REF!,0)</f>
        <v>#REF!</v>
      </c>
      <c r="B7" s="60"/>
      <c r="C7" s="61"/>
      <c r="D7" s="61"/>
      <c r="E7" s="157"/>
      <c r="F7" s="157"/>
      <c r="G7" s="157"/>
    </row>
    <row r="8" spans="1:14" x14ac:dyDescent="0.4">
      <c r="A8" s="11" t="str">
        <f>IF(D8,$B$8,0)</f>
        <v>Vytápění - demontáže a likvidace</v>
      </c>
      <c r="B8" s="47" t="s">
        <v>227</v>
      </c>
      <c r="C8" s="12"/>
      <c r="D8" s="13">
        <f>SUM(D9:D25)</f>
        <v>410</v>
      </c>
      <c r="E8" s="156"/>
      <c r="F8" s="156"/>
      <c r="G8" s="156">
        <f>SUM(F9:F25)</f>
        <v>0</v>
      </c>
    </row>
    <row r="9" spans="1:14" x14ac:dyDescent="0.4">
      <c r="A9" s="11" t="str">
        <f>IF(D9,$B$8,0)</f>
        <v>Vytápění - demontáže a likvidace</v>
      </c>
      <c r="B9" s="16" t="s">
        <v>228</v>
      </c>
      <c r="C9" s="57" t="s">
        <v>17</v>
      </c>
      <c r="D9" s="22">
        <v>20</v>
      </c>
      <c r="E9" s="156">
        <v>0</v>
      </c>
      <c r="F9" s="156">
        <f>E9*D9</f>
        <v>0</v>
      </c>
      <c r="G9" s="156"/>
    </row>
    <row r="10" spans="1:14" x14ac:dyDescent="0.4">
      <c r="A10" s="11" t="str">
        <f t="shared" ref="A10:A25" si="1">IF(D10,$B$8,0)</f>
        <v>Vytápění - demontáže a likvidace</v>
      </c>
      <c r="B10" s="16" t="s">
        <v>229</v>
      </c>
      <c r="C10" s="57" t="s">
        <v>17</v>
      </c>
      <c r="D10" s="22">
        <v>20</v>
      </c>
      <c r="E10" s="156">
        <v>0</v>
      </c>
      <c r="F10" s="156">
        <f t="shared" ref="F10:F11" si="2">E10*D10</f>
        <v>0</v>
      </c>
      <c r="G10" s="156"/>
    </row>
    <row r="11" spans="1:14" x14ac:dyDescent="0.4">
      <c r="A11" s="17" t="str">
        <f t="shared" si="1"/>
        <v>Vytápění - demontáže a likvidace</v>
      </c>
      <c r="B11" s="16" t="s">
        <v>230</v>
      </c>
      <c r="C11" s="57" t="s">
        <v>17</v>
      </c>
      <c r="D11" s="22">
        <v>50</v>
      </c>
      <c r="E11" s="156">
        <v>0</v>
      </c>
      <c r="F11" s="158">
        <f t="shared" si="2"/>
        <v>0</v>
      </c>
      <c r="G11" s="158"/>
    </row>
    <row r="12" spans="1:14" x14ac:dyDescent="0.4">
      <c r="A12" s="19" t="str">
        <f t="shared" si="1"/>
        <v>Vytápění - demontáže a likvidace</v>
      </c>
      <c r="B12" s="16" t="s">
        <v>231</v>
      </c>
      <c r="C12" s="57" t="s">
        <v>17</v>
      </c>
      <c r="D12" s="22">
        <v>50</v>
      </c>
      <c r="E12" s="156">
        <v>0</v>
      </c>
      <c r="F12" s="159">
        <f t="shared" ref="F12:F25" si="3">E12*D12</f>
        <v>0</v>
      </c>
      <c r="G12" s="159"/>
    </row>
    <row r="13" spans="1:14" x14ac:dyDescent="0.4">
      <c r="A13" s="11" t="str">
        <f t="shared" si="1"/>
        <v>Vytápění - demontáže a likvidace</v>
      </c>
      <c r="B13" s="16" t="s">
        <v>232</v>
      </c>
      <c r="C13" s="57" t="s">
        <v>17</v>
      </c>
      <c r="D13" s="22">
        <v>70</v>
      </c>
      <c r="E13" s="156">
        <v>0</v>
      </c>
      <c r="F13" s="156">
        <f t="shared" si="3"/>
        <v>0</v>
      </c>
      <c r="G13" s="156"/>
    </row>
    <row r="14" spans="1:14" x14ac:dyDescent="0.4">
      <c r="A14" s="17" t="str">
        <f t="shared" si="1"/>
        <v>Vytápění - demontáže a likvidace</v>
      </c>
      <c r="B14" s="16" t="s">
        <v>233</v>
      </c>
      <c r="C14" s="57" t="s">
        <v>17</v>
      </c>
      <c r="D14" s="22">
        <v>70</v>
      </c>
      <c r="E14" s="156">
        <v>0</v>
      </c>
      <c r="F14" s="158">
        <f t="shared" si="3"/>
        <v>0</v>
      </c>
      <c r="G14" s="158"/>
    </row>
    <row r="15" spans="1:14" x14ac:dyDescent="0.4">
      <c r="A15" s="20" t="str">
        <f t="shared" si="1"/>
        <v>Vytápění - demontáže a likvidace</v>
      </c>
      <c r="B15" s="16" t="s">
        <v>234</v>
      </c>
      <c r="C15" s="57" t="s">
        <v>17</v>
      </c>
      <c r="D15" s="22">
        <v>15</v>
      </c>
      <c r="E15" s="156">
        <v>0</v>
      </c>
      <c r="F15" s="156">
        <f t="shared" si="3"/>
        <v>0</v>
      </c>
      <c r="G15" s="156"/>
    </row>
    <row r="16" spans="1:14" x14ac:dyDescent="0.4">
      <c r="A16" s="20" t="str">
        <f t="shared" si="1"/>
        <v>Vytápění - demontáže a likvidace</v>
      </c>
      <c r="B16" s="16" t="s">
        <v>235</v>
      </c>
      <c r="C16" s="57" t="s">
        <v>17</v>
      </c>
      <c r="D16" s="22">
        <v>15</v>
      </c>
      <c r="E16" s="156">
        <v>0</v>
      </c>
      <c r="F16" s="156">
        <f t="shared" si="3"/>
        <v>0</v>
      </c>
      <c r="G16" s="156"/>
    </row>
    <row r="17" spans="1:10" x14ac:dyDescent="0.4">
      <c r="A17" s="19" t="str">
        <f t="shared" si="1"/>
        <v>Vytápění - demontáže a likvidace</v>
      </c>
      <c r="B17" s="16" t="s">
        <v>236</v>
      </c>
      <c r="C17" s="57" t="s">
        <v>17</v>
      </c>
      <c r="D17" s="22">
        <v>45</v>
      </c>
      <c r="E17" s="156">
        <v>0</v>
      </c>
      <c r="F17" s="159">
        <f t="shared" si="3"/>
        <v>0</v>
      </c>
      <c r="G17" s="159"/>
    </row>
    <row r="18" spans="1:10" x14ac:dyDescent="0.4">
      <c r="A18" s="11" t="str">
        <f t="shared" si="1"/>
        <v>Vytápění - demontáže a likvidace</v>
      </c>
      <c r="B18" s="16" t="s">
        <v>237</v>
      </c>
      <c r="C18" s="57" t="s">
        <v>17</v>
      </c>
      <c r="D18" s="22">
        <v>45</v>
      </c>
      <c r="E18" s="156">
        <v>0</v>
      </c>
      <c r="F18" s="156">
        <f t="shared" si="3"/>
        <v>0</v>
      </c>
      <c r="G18" s="156"/>
    </row>
    <row r="19" spans="1:10" x14ac:dyDescent="0.4">
      <c r="A19" s="11" t="str">
        <f t="shared" si="1"/>
        <v>Vytápění - demontáže a likvidace</v>
      </c>
      <c r="B19" s="16" t="s">
        <v>238</v>
      </c>
      <c r="C19" s="57" t="s">
        <v>14</v>
      </c>
      <c r="D19" s="22">
        <v>1</v>
      </c>
      <c r="E19" s="156">
        <v>0</v>
      </c>
      <c r="F19" s="156">
        <f t="shared" ref="F19" si="4">E19*D19</f>
        <v>0</v>
      </c>
      <c r="G19" s="156"/>
    </row>
    <row r="20" spans="1:10" x14ac:dyDescent="0.4">
      <c r="A20" s="17" t="str">
        <f t="shared" si="1"/>
        <v>Vytápění - demontáže a likvidace</v>
      </c>
      <c r="B20" s="16" t="s">
        <v>239</v>
      </c>
      <c r="C20" s="58" t="s">
        <v>14</v>
      </c>
      <c r="D20" s="22">
        <v>4</v>
      </c>
      <c r="E20" s="156">
        <v>0</v>
      </c>
      <c r="F20" s="158">
        <f t="shared" si="3"/>
        <v>0</v>
      </c>
      <c r="G20" s="158"/>
    </row>
    <row r="21" spans="1:10" x14ac:dyDescent="0.4">
      <c r="A21" s="20" t="str">
        <f t="shared" si="1"/>
        <v>Vytápění - demontáže a likvidace</v>
      </c>
      <c r="B21" s="16" t="s">
        <v>240</v>
      </c>
      <c r="C21" s="58" t="s">
        <v>14</v>
      </c>
      <c r="D21" s="22">
        <v>1</v>
      </c>
      <c r="E21" s="156">
        <v>0</v>
      </c>
      <c r="F21" s="156">
        <f t="shared" si="3"/>
        <v>0</v>
      </c>
      <c r="G21" s="156"/>
    </row>
    <row r="22" spans="1:10" x14ac:dyDescent="0.4">
      <c r="A22" s="20" t="str">
        <f t="shared" si="1"/>
        <v>Vytápění - demontáže a likvidace</v>
      </c>
      <c r="B22" s="16" t="s">
        <v>241</v>
      </c>
      <c r="C22" s="58" t="s">
        <v>14</v>
      </c>
      <c r="D22" s="22">
        <v>1</v>
      </c>
      <c r="E22" s="156">
        <v>0</v>
      </c>
      <c r="F22" s="156">
        <f t="shared" si="3"/>
        <v>0</v>
      </c>
      <c r="G22" s="156"/>
    </row>
    <row r="23" spans="1:10" x14ac:dyDescent="0.4">
      <c r="A23" s="20" t="str">
        <f t="shared" si="1"/>
        <v>Vytápění - demontáže a likvidace</v>
      </c>
      <c r="B23" s="16" t="s">
        <v>242</v>
      </c>
      <c r="C23" s="58" t="s">
        <v>14</v>
      </c>
      <c r="D23" s="22">
        <v>1</v>
      </c>
      <c r="E23" s="156">
        <v>0</v>
      </c>
      <c r="F23" s="156">
        <f t="shared" si="3"/>
        <v>0</v>
      </c>
      <c r="G23" s="156"/>
    </row>
    <row r="24" spans="1:10" x14ac:dyDescent="0.4">
      <c r="A24" s="20" t="str">
        <f t="shared" si="1"/>
        <v>Vytápění - demontáže a likvidace</v>
      </c>
      <c r="B24" s="16" t="s">
        <v>243</v>
      </c>
      <c r="C24" s="58" t="s">
        <v>14</v>
      </c>
      <c r="D24" s="22">
        <v>1</v>
      </c>
      <c r="E24" s="156">
        <v>0</v>
      </c>
      <c r="F24" s="156">
        <f t="shared" si="3"/>
        <v>0</v>
      </c>
      <c r="G24" s="156"/>
    </row>
    <row r="25" spans="1:10" x14ac:dyDescent="0.4">
      <c r="A25" s="20" t="str">
        <f t="shared" si="1"/>
        <v>Vytápění - demontáže a likvidace</v>
      </c>
      <c r="B25" s="16" t="s">
        <v>244</v>
      </c>
      <c r="C25" s="58" t="s">
        <v>14</v>
      </c>
      <c r="D25" s="22">
        <v>1</v>
      </c>
      <c r="E25" s="156">
        <v>0</v>
      </c>
      <c r="F25" s="156">
        <f t="shared" si="3"/>
        <v>0</v>
      </c>
      <c r="G25" s="156"/>
    </row>
    <row r="26" spans="1:10" x14ac:dyDescent="0.4">
      <c r="A26" s="11" t="str">
        <f>IF(D8,$B$8,0)</f>
        <v>Vytápění - demontáže a likvidace</v>
      </c>
      <c r="B26" s="16"/>
      <c r="C26" s="12"/>
      <c r="D26" s="12"/>
      <c r="E26" s="156"/>
      <c r="F26" s="156"/>
      <c r="G26" s="156"/>
    </row>
    <row r="27" spans="1:10" x14ac:dyDescent="0.4">
      <c r="A27" s="11" t="str">
        <f t="shared" ref="A27:A33" si="5">IF(D27,$B$27,0)</f>
        <v>Vytápění - ostatní</v>
      </c>
      <c r="B27" s="47" t="s">
        <v>245</v>
      </c>
      <c r="C27" s="12"/>
      <c r="D27" s="13">
        <f>SUM(D28:D33)</f>
        <v>5</v>
      </c>
      <c r="E27" s="156"/>
      <c r="F27" s="156"/>
      <c r="G27" s="156">
        <f>SUM(F28:F33)</f>
        <v>0</v>
      </c>
    </row>
    <row r="28" spans="1:10" x14ac:dyDescent="0.4">
      <c r="A28" s="11" t="str">
        <f t="shared" si="5"/>
        <v>Vytápění - ostatní</v>
      </c>
      <c r="B28" s="16" t="s">
        <v>246</v>
      </c>
      <c r="C28" s="22" t="s">
        <v>14</v>
      </c>
      <c r="D28" s="22">
        <v>1</v>
      </c>
      <c r="E28" s="156">
        <v>0</v>
      </c>
      <c r="F28" s="156">
        <f t="shared" ref="F28:F30" si="6">E28*D28</f>
        <v>0</v>
      </c>
      <c r="G28" s="156"/>
    </row>
    <row r="29" spans="1:10" x14ac:dyDescent="0.4">
      <c r="A29" s="11" t="str">
        <f t="shared" si="5"/>
        <v>Vytápění - ostatní</v>
      </c>
      <c r="B29" s="16" t="s">
        <v>247</v>
      </c>
      <c r="C29" s="22" t="s">
        <v>14</v>
      </c>
      <c r="D29" s="22">
        <v>1</v>
      </c>
      <c r="E29" s="156">
        <v>0</v>
      </c>
      <c r="F29" s="156">
        <f t="shared" si="6"/>
        <v>0</v>
      </c>
      <c r="G29" s="156"/>
    </row>
    <row r="30" spans="1:10" x14ac:dyDescent="0.4">
      <c r="A30" s="11" t="str">
        <f t="shared" si="5"/>
        <v>Vytápění - ostatní</v>
      </c>
      <c r="B30" s="16" t="s">
        <v>248</v>
      </c>
      <c r="C30" s="22" t="s">
        <v>14</v>
      </c>
      <c r="D30" s="22">
        <v>1</v>
      </c>
      <c r="E30" s="156">
        <v>0</v>
      </c>
      <c r="F30" s="156">
        <f t="shared" si="6"/>
        <v>0</v>
      </c>
      <c r="G30" s="156"/>
    </row>
    <row r="31" spans="1:10" x14ac:dyDescent="0.4">
      <c r="A31" s="11" t="str">
        <f t="shared" si="5"/>
        <v>Vytápění - ostatní</v>
      </c>
      <c r="B31" s="16" t="s">
        <v>249</v>
      </c>
      <c r="C31" s="22" t="s">
        <v>14</v>
      </c>
      <c r="D31" s="22">
        <v>1</v>
      </c>
      <c r="E31" s="156">
        <v>0</v>
      </c>
      <c r="F31" s="156">
        <f t="shared" ref="F31:F33" si="7">E31*D31</f>
        <v>0</v>
      </c>
      <c r="G31" s="156"/>
      <c r="J31" s="55"/>
    </row>
    <row r="32" spans="1:10" x14ac:dyDescent="0.4">
      <c r="A32" s="11" t="str">
        <f t="shared" si="5"/>
        <v>Vytápění - ostatní</v>
      </c>
      <c r="B32" s="16" t="s">
        <v>250</v>
      </c>
      <c r="C32" s="22" t="s">
        <v>14</v>
      </c>
      <c r="D32" s="22">
        <v>1</v>
      </c>
      <c r="E32" s="156">
        <v>0</v>
      </c>
      <c r="F32" s="156">
        <f t="shared" si="7"/>
        <v>0</v>
      </c>
      <c r="G32" s="156"/>
    </row>
    <row r="33" spans="1:7" ht="39.6" hidden="1" x14ac:dyDescent="0.4">
      <c r="A33" s="11">
        <f t="shared" si="5"/>
        <v>0</v>
      </c>
      <c r="B33" s="16" t="s">
        <v>281</v>
      </c>
      <c r="C33" s="22" t="s">
        <v>7</v>
      </c>
      <c r="D33" s="22"/>
      <c r="E33" s="6">
        <f>IF(D33=0,0,(#REF!+#REF!)*(1+#REF!+#REF!))</f>
        <v>0</v>
      </c>
      <c r="F33" s="6">
        <f t="shared" si="7"/>
        <v>0</v>
      </c>
      <c r="G33" s="6"/>
    </row>
    <row r="34" spans="1:7" x14ac:dyDescent="0.4">
      <c r="A34" s="19" t="e">
        <f>IF(#REF!,#REF!,0)</f>
        <v>#REF!</v>
      </c>
      <c r="B34" s="53"/>
      <c r="C34" s="22"/>
      <c r="D34" s="21"/>
      <c r="E34" s="159"/>
      <c r="F34" s="159"/>
      <c r="G34" s="159"/>
    </row>
    <row r="35" spans="1:7" x14ac:dyDescent="0.4">
      <c r="A35" s="11" t="str">
        <f t="shared" ref="A35:A41" si="8">IF(D35,$B$35,0)</f>
        <v>Vodovod - demontáže a likvidace</v>
      </c>
      <c r="B35" s="3" t="s">
        <v>251</v>
      </c>
      <c r="C35" s="22"/>
      <c r="D35" s="13">
        <f>SUM(D36:D41)</f>
        <v>102</v>
      </c>
      <c r="E35" s="156"/>
      <c r="F35" s="156"/>
      <c r="G35" s="156">
        <f>SUM(F36:F41)</f>
        <v>0</v>
      </c>
    </row>
    <row r="36" spans="1:7" ht="19.5" customHeight="1" x14ac:dyDescent="0.4">
      <c r="A36" s="11" t="str">
        <f t="shared" si="8"/>
        <v>Vodovod - demontáže a likvidace</v>
      </c>
      <c r="B36" s="16" t="s">
        <v>252</v>
      </c>
      <c r="C36" s="22" t="s">
        <v>17</v>
      </c>
      <c r="D36" s="22">
        <v>20</v>
      </c>
      <c r="E36" s="156">
        <v>0</v>
      </c>
      <c r="F36" s="156">
        <f>E36*D36</f>
        <v>0</v>
      </c>
      <c r="G36" s="156"/>
    </row>
    <row r="37" spans="1:7" x14ac:dyDescent="0.4">
      <c r="A37" s="11" t="str">
        <f t="shared" si="8"/>
        <v>Vodovod - demontáže a likvidace</v>
      </c>
      <c r="B37" s="16" t="s">
        <v>238</v>
      </c>
      <c r="C37" s="22" t="s">
        <v>14</v>
      </c>
      <c r="D37" s="22">
        <v>1</v>
      </c>
      <c r="E37" s="156">
        <v>0</v>
      </c>
      <c r="F37" s="156">
        <f t="shared" ref="F37:F41" si="9">E37*D37</f>
        <v>0</v>
      </c>
      <c r="G37" s="156"/>
    </row>
    <row r="38" spans="1:7" x14ac:dyDescent="0.4">
      <c r="A38" s="11" t="str">
        <f t="shared" si="8"/>
        <v>Vodovod - demontáže a likvidace</v>
      </c>
      <c r="B38" s="16" t="s">
        <v>229</v>
      </c>
      <c r="C38" s="22" t="s">
        <v>17</v>
      </c>
      <c r="D38" s="22">
        <v>20</v>
      </c>
      <c r="E38" s="156">
        <v>0</v>
      </c>
      <c r="F38" s="156">
        <f t="shared" si="9"/>
        <v>0</v>
      </c>
      <c r="G38" s="156"/>
    </row>
    <row r="39" spans="1:7" ht="19.5" customHeight="1" x14ac:dyDescent="0.4">
      <c r="A39" s="11" t="str">
        <f t="shared" si="8"/>
        <v>Vodovod - demontáže a likvidace</v>
      </c>
      <c r="B39" s="16" t="s">
        <v>253</v>
      </c>
      <c r="C39" s="22" t="s">
        <v>17</v>
      </c>
      <c r="D39" s="22">
        <v>30</v>
      </c>
      <c r="E39" s="156">
        <v>0</v>
      </c>
      <c r="F39" s="156">
        <f t="shared" si="9"/>
        <v>0</v>
      </c>
      <c r="G39" s="156"/>
    </row>
    <row r="40" spans="1:7" x14ac:dyDescent="0.4">
      <c r="A40" s="11" t="str">
        <f t="shared" si="8"/>
        <v>Vodovod - demontáže a likvidace</v>
      </c>
      <c r="B40" s="16" t="s">
        <v>238</v>
      </c>
      <c r="C40" s="22" t="s">
        <v>14</v>
      </c>
      <c r="D40" s="22">
        <v>1</v>
      </c>
      <c r="E40" s="156">
        <v>0</v>
      </c>
      <c r="F40" s="156">
        <f t="shared" si="9"/>
        <v>0</v>
      </c>
      <c r="G40" s="156"/>
    </row>
    <row r="41" spans="1:7" x14ac:dyDescent="0.4">
      <c r="A41" s="17" t="str">
        <f t="shared" si="8"/>
        <v>Vodovod - demontáže a likvidace</v>
      </c>
      <c r="B41" s="16" t="s">
        <v>231</v>
      </c>
      <c r="C41" s="22" t="s">
        <v>17</v>
      </c>
      <c r="D41" s="22">
        <v>30</v>
      </c>
      <c r="E41" s="156">
        <v>0</v>
      </c>
      <c r="F41" s="158">
        <f t="shared" si="9"/>
        <v>0</v>
      </c>
      <c r="G41" s="158"/>
    </row>
    <row r="42" spans="1:7" x14ac:dyDescent="0.4">
      <c r="A42" s="11" t="str">
        <f>IF(D35,$B$35,0)</f>
        <v>Vodovod - demontáže a likvidace</v>
      </c>
      <c r="B42" s="16"/>
      <c r="C42" s="22"/>
      <c r="D42" s="12"/>
      <c r="E42" s="156"/>
      <c r="F42" s="156"/>
      <c r="G42" s="156"/>
    </row>
    <row r="43" spans="1:7" x14ac:dyDescent="0.4">
      <c r="A43" s="11" t="str">
        <f>IF(D43,$B$43,0)</f>
        <v>Vodovod - ostatní</v>
      </c>
      <c r="B43" s="47" t="s">
        <v>254</v>
      </c>
      <c r="C43" s="22"/>
      <c r="D43" s="13">
        <f>SUM(D44:D46)</f>
        <v>3</v>
      </c>
      <c r="E43" s="156"/>
      <c r="F43" s="156"/>
      <c r="G43" s="156">
        <f>SUM(F44:F46)</f>
        <v>0</v>
      </c>
    </row>
    <row r="44" spans="1:7" x14ac:dyDescent="0.4">
      <c r="A44" s="11" t="str">
        <f>IF(D44,$B$43,0)</f>
        <v>Vodovod - ostatní</v>
      </c>
      <c r="B44" s="16" t="s">
        <v>255</v>
      </c>
      <c r="C44" s="22" t="s">
        <v>14</v>
      </c>
      <c r="D44" s="22">
        <v>1</v>
      </c>
      <c r="E44" s="156">
        <v>0</v>
      </c>
      <c r="F44" s="156">
        <f>E44*D44</f>
        <v>0</v>
      </c>
      <c r="G44" s="156"/>
    </row>
    <row r="45" spans="1:7" x14ac:dyDescent="0.4">
      <c r="A45" s="11" t="str">
        <f>IF(D45,$B$43,0)</f>
        <v>Vodovod - ostatní</v>
      </c>
      <c r="B45" s="16" t="s">
        <v>247</v>
      </c>
      <c r="C45" s="22" t="s">
        <v>14</v>
      </c>
      <c r="D45" s="22">
        <v>1</v>
      </c>
      <c r="E45" s="156">
        <v>0</v>
      </c>
      <c r="F45" s="156">
        <f t="shared" ref="F45:F55" si="10">E45*D45</f>
        <v>0</v>
      </c>
      <c r="G45" s="156"/>
    </row>
    <row r="46" spans="1:7" x14ac:dyDescent="0.4">
      <c r="A46" s="11" t="str">
        <f>IF(D46,$B$43,0)</f>
        <v>Vodovod - ostatní</v>
      </c>
      <c r="B46" s="16" t="s">
        <v>248</v>
      </c>
      <c r="C46" s="22" t="s">
        <v>14</v>
      </c>
      <c r="D46" s="22">
        <v>1</v>
      </c>
      <c r="E46" s="156">
        <v>0</v>
      </c>
      <c r="F46" s="156">
        <f t="shared" si="10"/>
        <v>0</v>
      </c>
      <c r="G46" s="156"/>
    </row>
    <row r="47" spans="1:7" x14ac:dyDescent="0.4">
      <c r="A47" s="11" t="str">
        <f>IF(D43,$B$43,0)</f>
        <v>Vodovod - ostatní</v>
      </c>
      <c r="B47" s="49"/>
      <c r="C47" s="22"/>
      <c r="D47" s="12"/>
      <c r="E47" s="156"/>
      <c r="F47" s="156"/>
      <c r="G47" s="156"/>
    </row>
    <row r="48" spans="1:7" x14ac:dyDescent="0.4">
      <c r="A48" s="17" t="str">
        <f>IF(D48,$B$48,0)</f>
        <v>Kanalizace - demontáže a likvidace</v>
      </c>
      <c r="B48" s="47" t="s">
        <v>256</v>
      </c>
      <c r="C48" s="22"/>
      <c r="D48" s="48">
        <f>SUM(D49:D51)</f>
        <v>21</v>
      </c>
      <c r="E48" s="158"/>
      <c r="F48" s="158"/>
      <c r="G48" s="158">
        <f>SUM(F49:F51)</f>
        <v>0</v>
      </c>
    </row>
    <row r="49" spans="1:7" x14ac:dyDescent="0.4">
      <c r="A49" s="20" t="str">
        <f>IF(D49,$B$48,0)</f>
        <v>Kanalizace - demontáže a likvidace</v>
      </c>
      <c r="B49" s="16" t="s">
        <v>257</v>
      </c>
      <c r="C49" s="22" t="s">
        <v>17</v>
      </c>
      <c r="D49" s="22">
        <v>20</v>
      </c>
      <c r="E49" s="156">
        <v>0</v>
      </c>
      <c r="F49" s="160">
        <f t="shared" si="10"/>
        <v>0</v>
      </c>
      <c r="G49" s="160"/>
    </row>
    <row r="50" spans="1:7" x14ac:dyDescent="0.4">
      <c r="A50" s="20" t="str">
        <f>IF(D50,$B$48,0)</f>
        <v>Kanalizace - demontáže a likvidace</v>
      </c>
      <c r="B50" s="16" t="s">
        <v>238</v>
      </c>
      <c r="C50" s="22" t="s">
        <v>14</v>
      </c>
      <c r="D50" s="22">
        <v>1</v>
      </c>
      <c r="E50" s="156">
        <v>0</v>
      </c>
      <c r="F50" s="156">
        <f t="shared" si="10"/>
        <v>0</v>
      </c>
      <c r="G50" s="156"/>
    </row>
    <row r="51" spans="1:7" hidden="1" x14ac:dyDescent="0.4">
      <c r="A51" s="20">
        <f>IF(D51,$B$48,0)</f>
        <v>0</v>
      </c>
      <c r="B51" s="50" t="s">
        <v>11</v>
      </c>
      <c r="C51" s="22" t="s">
        <v>17</v>
      </c>
      <c r="D51" s="51"/>
      <c r="E51" s="6">
        <f>IF(D51=0,0,(#REF!+#REF!)*(1+#REF!+#REF!))</f>
        <v>0</v>
      </c>
      <c r="F51" s="52">
        <f t="shared" si="10"/>
        <v>0</v>
      </c>
      <c r="G51" s="52"/>
    </row>
    <row r="52" spans="1:7" x14ac:dyDescent="0.4">
      <c r="A52" s="20" t="str">
        <f>IF(D48,$B$48,0)</f>
        <v>Kanalizace - demontáže a likvidace</v>
      </c>
      <c r="B52" s="16"/>
      <c r="C52" s="22"/>
      <c r="D52" s="12"/>
      <c r="E52" s="156"/>
      <c r="F52" s="156"/>
      <c r="G52" s="156"/>
    </row>
    <row r="53" spans="1:7" x14ac:dyDescent="0.4">
      <c r="A53" s="20" t="str">
        <f>IF(D53,$B$53,0)</f>
        <v>Kanalizace - ostatní</v>
      </c>
      <c r="B53" s="47" t="s">
        <v>258</v>
      </c>
      <c r="C53" s="22"/>
      <c r="D53" s="13">
        <f>SUM(D54:D55)</f>
        <v>2</v>
      </c>
      <c r="E53" s="156"/>
      <c r="F53" s="156"/>
      <c r="G53" s="156">
        <f>SUM(F54:F55)</f>
        <v>0</v>
      </c>
    </row>
    <row r="54" spans="1:7" x14ac:dyDescent="0.4">
      <c r="A54" s="20" t="str">
        <f>IF(D54,$B$53,0)</f>
        <v>Kanalizace - ostatní</v>
      </c>
      <c r="B54" s="16" t="s">
        <v>259</v>
      </c>
      <c r="C54" s="22" t="s">
        <v>14</v>
      </c>
      <c r="D54" s="22">
        <v>1</v>
      </c>
      <c r="E54" s="156">
        <v>0</v>
      </c>
      <c r="F54" s="158">
        <f t="shared" si="10"/>
        <v>0</v>
      </c>
      <c r="G54" s="158"/>
    </row>
    <row r="55" spans="1:7" x14ac:dyDescent="0.4">
      <c r="A55" s="20" t="str">
        <f>IF(D55,$B$53,0)</f>
        <v>Kanalizace - ostatní</v>
      </c>
      <c r="B55" s="16" t="s">
        <v>260</v>
      </c>
      <c r="C55" s="22" t="s">
        <v>14</v>
      </c>
      <c r="D55" s="22">
        <v>1</v>
      </c>
      <c r="E55" s="156">
        <v>0</v>
      </c>
      <c r="F55" s="156">
        <f t="shared" si="10"/>
        <v>0</v>
      </c>
      <c r="G55" s="156"/>
    </row>
    <row r="56" spans="1:7" x14ac:dyDescent="0.4">
      <c r="A56" s="20" t="str">
        <f>IF(D53,$B$53,0)</f>
        <v>Kanalizace - ostatní</v>
      </c>
      <c r="B56" s="16"/>
      <c r="C56" s="22"/>
      <c r="D56" s="12"/>
      <c r="E56" s="156"/>
      <c r="F56" s="156"/>
      <c r="G56" s="156"/>
    </row>
    <row r="57" spans="1:7" x14ac:dyDescent="0.4">
      <c r="A57" s="20" t="str">
        <f t="shared" ref="A57:A63" si="11">IF(D57,$B$57,0)</f>
        <v>Plynovod - demontáže a likvidace</v>
      </c>
      <c r="B57" s="47" t="s">
        <v>261</v>
      </c>
      <c r="C57" s="22"/>
      <c r="D57" s="13">
        <f>SUM(D58:D63)</f>
        <v>27</v>
      </c>
      <c r="E57" s="156"/>
      <c r="F57" s="156"/>
      <c r="G57" s="156">
        <f>SUM(F58:F64)</f>
        <v>0</v>
      </c>
    </row>
    <row r="58" spans="1:7" x14ac:dyDescent="0.4">
      <c r="A58" s="20" t="str">
        <f t="shared" si="11"/>
        <v>Plynovod - demontáže a likvidace</v>
      </c>
      <c r="B58" s="16" t="s">
        <v>230</v>
      </c>
      <c r="C58" s="22" t="s">
        <v>17</v>
      </c>
      <c r="D58" s="22">
        <v>10</v>
      </c>
      <c r="E58" s="156">
        <v>0</v>
      </c>
      <c r="F58" s="156">
        <f t="shared" ref="F58:F81" si="12">E58*D58</f>
        <v>0</v>
      </c>
      <c r="G58" s="156"/>
    </row>
    <row r="59" spans="1:7" x14ac:dyDescent="0.4">
      <c r="A59" s="20" t="str">
        <f t="shared" si="11"/>
        <v>Plynovod - demontáže a likvidace</v>
      </c>
      <c r="B59" s="16" t="s">
        <v>232</v>
      </c>
      <c r="C59" s="22" t="s">
        <v>17</v>
      </c>
      <c r="D59" s="22">
        <v>10</v>
      </c>
      <c r="E59" s="156">
        <v>0</v>
      </c>
      <c r="F59" s="156">
        <f t="shared" si="12"/>
        <v>0</v>
      </c>
      <c r="G59" s="156"/>
    </row>
    <row r="60" spans="1:7" x14ac:dyDescent="0.4">
      <c r="A60" s="20" t="str">
        <f t="shared" si="11"/>
        <v>Plynovod - demontáže a likvidace</v>
      </c>
      <c r="B60" s="16" t="s">
        <v>234</v>
      </c>
      <c r="C60" s="22" t="s">
        <v>17</v>
      </c>
      <c r="D60" s="22">
        <v>1</v>
      </c>
      <c r="E60" s="156">
        <v>0</v>
      </c>
      <c r="F60" s="156">
        <f t="shared" si="12"/>
        <v>0</v>
      </c>
      <c r="G60" s="156"/>
    </row>
    <row r="61" spans="1:7" x14ac:dyDescent="0.4">
      <c r="A61" s="20" t="str">
        <f t="shared" si="11"/>
        <v>Plynovod - demontáže a likvidace</v>
      </c>
      <c r="B61" s="16" t="s">
        <v>262</v>
      </c>
      <c r="C61" s="22" t="s">
        <v>17</v>
      </c>
      <c r="D61" s="22">
        <v>4</v>
      </c>
      <c r="E61" s="156">
        <v>0</v>
      </c>
      <c r="F61" s="156">
        <f t="shared" si="12"/>
        <v>0</v>
      </c>
      <c r="G61" s="156"/>
    </row>
    <row r="62" spans="1:7" x14ac:dyDescent="0.4">
      <c r="A62" s="20" t="str">
        <f t="shared" si="11"/>
        <v>Plynovod - demontáže a likvidace</v>
      </c>
      <c r="B62" s="16" t="s">
        <v>238</v>
      </c>
      <c r="C62" s="22" t="s">
        <v>14</v>
      </c>
      <c r="D62" s="22">
        <v>1</v>
      </c>
      <c r="E62" s="156">
        <v>0</v>
      </c>
      <c r="F62" s="156">
        <f t="shared" si="12"/>
        <v>0</v>
      </c>
      <c r="G62" s="156"/>
    </row>
    <row r="63" spans="1:7" x14ac:dyDescent="0.4">
      <c r="A63" s="20" t="str">
        <f t="shared" si="11"/>
        <v>Plynovod - demontáže a likvidace</v>
      </c>
      <c r="B63" s="16" t="s">
        <v>263</v>
      </c>
      <c r="C63" s="22" t="s">
        <v>14</v>
      </c>
      <c r="D63" s="22">
        <v>1</v>
      </c>
      <c r="E63" s="156">
        <v>0</v>
      </c>
      <c r="F63" s="156">
        <f t="shared" si="12"/>
        <v>0</v>
      </c>
      <c r="G63" s="156"/>
    </row>
    <row r="64" spans="1:7" x14ac:dyDescent="0.4">
      <c r="A64" s="19" t="str">
        <f>IF(D57,$B$57,0)</f>
        <v>Plynovod - demontáže a likvidace</v>
      </c>
      <c r="B64" s="53"/>
      <c r="C64" s="22"/>
      <c r="D64" s="21"/>
      <c r="E64" s="159"/>
      <c r="F64" s="159"/>
      <c r="G64" s="159"/>
    </row>
    <row r="65" spans="1:7" x14ac:dyDescent="0.4">
      <c r="A65" s="11" t="str">
        <f t="shared" ref="A65:A70" si="13">IF(D65,$B$65,0)</f>
        <v>Plynovod - ostatní</v>
      </c>
      <c r="B65" s="3" t="s">
        <v>264</v>
      </c>
      <c r="C65" s="22"/>
      <c r="D65" s="13">
        <f>SUM(D66:D70)</f>
        <v>5</v>
      </c>
      <c r="E65" s="156"/>
      <c r="F65" s="156"/>
      <c r="G65" s="156">
        <f>SUM(F66:F70)</f>
        <v>0</v>
      </c>
    </row>
    <row r="66" spans="1:7" x14ac:dyDescent="0.4">
      <c r="A66" s="11" t="str">
        <f t="shared" si="13"/>
        <v>Plynovod - ostatní</v>
      </c>
      <c r="B66" s="16" t="s">
        <v>247</v>
      </c>
      <c r="C66" s="22" t="s">
        <v>14</v>
      </c>
      <c r="D66" s="22">
        <v>1</v>
      </c>
      <c r="E66" s="156">
        <v>0</v>
      </c>
      <c r="F66" s="156">
        <f t="shared" si="12"/>
        <v>0</v>
      </c>
      <c r="G66" s="156"/>
    </row>
    <row r="67" spans="1:7" x14ac:dyDescent="0.4">
      <c r="A67" s="11" t="str">
        <f t="shared" si="13"/>
        <v>Plynovod - ostatní</v>
      </c>
      <c r="B67" s="16" t="s">
        <v>265</v>
      </c>
      <c r="C67" s="22" t="s">
        <v>14</v>
      </c>
      <c r="D67" s="22">
        <v>1</v>
      </c>
      <c r="E67" s="156">
        <v>0</v>
      </c>
      <c r="F67" s="156">
        <f t="shared" si="12"/>
        <v>0</v>
      </c>
      <c r="G67" s="156"/>
    </row>
    <row r="68" spans="1:7" x14ac:dyDescent="0.4">
      <c r="A68" s="11" t="str">
        <f t="shared" si="13"/>
        <v>Plynovod - ostatní</v>
      </c>
      <c r="B68" s="16" t="s">
        <v>266</v>
      </c>
      <c r="C68" s="22" t="s">
        <v>14</v>
      </c>
      <c r="D68" s="22">
        <v>1</v>
      </c>
      <c r="E68" s="156">
        <v>0</v>
      </c>
      <c r="F68" s="156">
        <f t="shared" si="12"/>
        <v>0</v>
      </c>
      <c r="G68" s="156"/>
    </row>
    <row r="69" spans="1:7" x14ac:dyDescent="0.4">
      <c r="A69" s="17" t="str">
        <f t="shared" si="13"/>
        <v>Plynovod - ostatní</v>
      </c>
      <c r="B69" s="16" t="s">
        <v>246</v>
      </c>
      <c r="C69" s="22" t="s">
        <v>14</v>
      </c>
      <c r="D69" s="22">
        <v>1</v>
      </c>
      <c r="E69" s="156">
        <v>0</v>
      </c>
      <c r="F69" s="158">
        <f t="shared" si="12"/>
        <v>0</v>
      </c>
      <c r="G69" s="158"/>
    </row>
    <row r="70" spans="1:7" x14ac:dyDescent="0.4">
      <c r="A70" s="20" t="str">
        <f t="shared" si="13"/>
        <v>Plynovod - ostatní</v>
      </c>
      <c r="B70" s="16" t="s">
        <v>267</v>
      </c>
      <c r="C70" s="22" t="s">
        <v>14</v>
      </c>
      <c r="D70" s="22">
        <v>1</v>
      </c>
      <c r="E70" s="156">
        <v>0</v>
      </c>
      <c r="F70" s="156">
        <f t="shared" si="12"/>
        <v>0</v>
      </c>
      <c r="G70" s="156"/>
    </row>
    <row r="71" spans="1:7" x14ac:dyDescent="0.4">
      <c r="A71" s="20" t="e">
        <f>IF(#REF!,#REF!,0)</f>
        <v>#REF!</v>
      </c>
      <c r="B71" s="16"/>
      <c r="C71" s="22"/>
      <c r="D71" s="12"/>
      <c r="E71" s="156"/>
      <c r="F71" s="156"/>
      <c r="G71" s="156"/>
    </row>
    <row r="72" spans="1:7" x14ac:dyDescent="0.4">
      <c r="A72" s="20" t="str">
        <f t="shared" ref="A72:A85" si="14">IF(D72,$B$72,0)</f>
        <v>Společné - ostatní</v>
      </c>
      <c r="B72" s="47" t="s">
        <v>268</v>
      </c>
      <c r="C72" s="22"/>
      <c r="D72" s="13">
        <f>SUM(D73:D85)</f>
        <v>12</v>
      </c>
      <c r="E72" s="156"/>
      <c r="F72" s="156"/>
      <c r="G72" s="156">
        <f>SUM(F73:F85)</f>
        <v>0</v>
      </c>
    </row>
    <row r="73" spans="1:7" x14ac:dyDescent="0.4">
      <c r="A73" s="20" t="str">
        <f t="shared" si="14"/>
        <v>Společné - ostatní</v>
      </c>
      <c r="B73" s="16" t="s">
        <v>269</v>
      </c>
      <c r="C73" s="12" t="s">
        <v>14</v>
      </c>
      <c r="D73" s="12">
        <v>1</v>
      </c>
      <c r="E73" s="156">
        <v>0</v>
      </c>
      <c r="F73" s="156">
        <f t="shared" si="12"/>
        <v>0</v>
      </c>
      <c r="G73" s="156"/>
    </row>
    <row r="74" spans="1:7" x14ac:dyDescent="0.4">
      <c r="A74" s="20" t="str">
        <f t="shared" si="14"/>
        <v>Společné - ostatní</v>
      </c>
      <c r="B74" s="16" t="s">
        <v>270</v>
      </c>
      <c r="C74" s="12" t="s">
        <v>14</v>
      </c>
      <c r="D74" s="12">
        <v>1</v>
      </c>
      <c r="E74" s="156">
        <v>0</v>
      </c>
      <c r="F74" s="156">
        <f t="shared" si="12"/>
        <v>0</v>
      </c>
      <c r="G74" s="156"/>
    </row>
    <row r="75" spans="1:7" x14ac:dyDescent="0.4">
      <c r="A75" s="20" t="str">
        <f t="shared" si="14"/>
        <v>Společné - ostatní</v>
      </c>
      <c r="B75" s="16" t="s">
        <v>271</v>
      </c>
      <c r="C75" s="12" t="s">
        <v>14</v>
      </c>
      <c r="D75" s="12">
        <v>1</v>
      </c>
      <c r="E75" s="156">
        <v>0</v>
      </c>
      <c r="F75" s="156">
        <f t="shared" si="12"/>
        <v>0</v>
      </c>
      <c r="G75" s="156"/>
    </row>
    <row r="76" spans="1:7" x14ac:dyDescent="0.4">
      <c r="A76" s="20" t="str">
        <f t="shared" si="14"/>
        <v>Společné - ostatní</v>
      </c>
      <c r="B76" s="16" t="s">
        <v>272</v>
      </c>
      <c r="C76" s="12" t="s">
        <v>14</v>
      </c>
      <c r="D76" s="12">
        <v>1</v>
      </c>
      <c r="E76" s="156">
        <v>0</v>
      </c>
      <c r="F76" s="156">
        <f t="shared" si="12"/>
        <v>0</v>
      </c>
      <c r="G76" s="156"/>
    </row>
    <row r="77" spans="1:7" x14ac:dyDescent="0.4">
      <c r="A77" s="20" t="str">
        <f t="shared" si="14"/>
        <v>Společné - ostatní</v>
      </c>
      <c r="B77" s="16" t="s">
        <v>273</v>
      </c>
      <c r="C77" s="12" t="s">
        <v>14</v>
      </c>
      <c r="D77" s="12">
        <v>1</v>
      </c>
      <c r="E77" s="156">
        <v>0</v>
      </c>
      <c r="F77" s="156">
        <f t="shared" si="12"/>
        <v>0</v>
      </c>
      <c r="G77" s="156"/>
    </row>
    <row r="78" spans="1:7" x14ac:dyDescent="0.4">
      <c r="A78" s="20" t="str">
        <f t="shared" si="14"/>
        <v>Společné - ostatní</v>
      </c>
      <c r="B78" s="16" t="s">
        <v>24</v>
      </c>
      <c r="C78" s="12" t="s">
        <v>14</v>
      </c>
      <c r="D78" s="12">
        <v>1</v>
      </c>
      <c r="E78" s="156">
        <v>0</v>
      </c>
      <c r="F78" s="156">
        <f t="shared" si="12"/>
        <v>0</v>
      </c>
      <c r="G78" s="156"/>
    </row>
    <row r="79" spans="1:7" x14ac:dyDescent="0.4">
      <c r="A79" s="20" t="str">
        <f t="shared" si="14"/>
        <v>Společné - ostatní</v>
      </c>
      <c r="B79" s="16" t="s">
        <v>23</v>
      </c>
      <c r="C79" s="12" t="s">
        <v>14</v>
      </c>
      <c r="D79" s="12">
        <v>1</v>
      </c>
      <c r="E79" s="156">
        <v>0</v>
      </c>
      <c r="F79" s="156">
        <f t="shared" si="12"/>
        <v>0</v>
      </c>
      <c r="G79" s="156"/>
    </row>
    <row r="80" spans="1:7" x14ac:dyDescent="0.4">
      <c r="A80" s="20" t="str">
        <f t="shared" si="14"/>
        <v>Společné - ostatní</v>
      </c>
      <c r="B80" s="16" t="s">
        <v>274</v>
      </c>
      <c r="C80" s="12" t="s">
        <v>14</v>
      </c>
      <c r="D80" s="12">
        <v>1</v>
      </c>
      <c r="E80" s="156">
        <v>0</v>
      </c>
      <c r="F80" s="156">
        <f t="shared" si="12"/>
        <v>0</v>
      </c>
      <c r="G80" s="156"/>
    </row>
    <row r="81" spans="1:7" x14ac:dyDescent="0.4">
      <c r="A81" s="20" t="str">
        <f t="shared" si="14"/>
        <v>Společné - ostatní</v>
      </c>
      <c r="B81" s="16" t="s">
        <v>8</v>
      </c>
      <c r="C81" s="12" t="s">
        <v>14</v>
      </c>
      <c r="D81" s="12">
        <v>1</v>
      </c>
      <c r="E81" s="156">
        <v>0</v>
      </c>
      <c r="F81" s="156">
        <f t="shared" si="12"/>
        <v>0</v>
      </c>
      <c r="G81" s="156"/>
    </row>
    <row r="82" spans="1:7" x14ac:dyDescent="0.4">
      <c r="A82" s="20" t="str">
        <f t="shared" si="14"/>
        <v>Společné - ostatní</v>
      </c>
      <c r="B82" s="16" t="s">
        <v>275</v>
      </c>
      <c r="C82" s="12" t="s">
        <v>14</v>
      </c>
      <c r="D82" s="12">
        <v>1</v>
      </c>
      <c r="E82" s="156">
        <v>0</v>
      </c>
      <c r="F82" s="156">
        <f t="shared" ref="F82:F85" si="15">E82*D82</f>
        <v>0</v>
      </c>
      <c r="G82" s="156"/>
    </row>
    <row r="83" spans="1:7" ht="39.6" x14ac:dyDescent="0.4">
      <c r="A83" s="20" t="str">
        <f t="shared" si="14"/>
        <v>Společné - ostatní</v>
      </c>
      <c r="B83" s="16" t="s">
        <v>276</v>
      </c>
      <c r="C83" s="12" t="s">
        <v>14</v>
      </c>
      <c r="D83" s="12">
        <v>1</v>
      </c>
      <c r="E83" s="156">
        <v>0</v>
      </c>
      <c r="F83" s="156">
        <f t="shared" si="15"/>
        <v>0</v>
      </c>
      <c r="G83" s="156"/>
    </row>
    <row r="84" spans="1:7" ht="39.6" x14ac:dyDescent="0.4">
      <c r="A84" s="20" t="str">
        <f t="shared" si="14"/>
        <v>Společné - ostatní</v>
      </c>
      <c r="B84" s="16" t="s">
        <v>277</v>
      </c>
      <c r="C84" s="12" t="s">
        <v>14</v>
      </c>
      <c r="D84" s="12">
        <v>1</v>
      </c>
      <c r="E84" s="156">
        <v>0</v>
      </c>
      <c r="F84" s="156">
        <f t="shared" si="15"/>
        <v>0</v>
      </c>
      <c r="G84" s="156"/>
    </row>
    <row r="85" spans="1:7" hidden="1" x14ac:dyDescent="0.4">
      <c r="A85" s="20">
        <f t="shared" si="14"/>
        <v>0</v>
      </c>
      <c r="B85" s="49" t="s">
        <v>12</v>
      </c>
      <c r="C85" s="12" t="s">
        <v>7</v>
      </c>
      <c r="D85" s="12"/>
      <c r="E85" s="6">
        <f>IF(D85=0,0,(#REF!+#REF!)*(1+#REF!+#REF!))</f>
        <v>0</v>
      </c>
      <c r="F85" s="6">
        <f t="shared" si="15"/>
        <v>0</v>
      </c>
      <c r="G85" s="6"/>
    </row>
    <row r="86" spans="1:7" x14ac:dyDescent="0.4">
      <c r="A86" s="11" t="e">
        <f>IF(#REF!,#REF!,0)</f>
        <v>#REF!</v>
      </c>
      <c r="B86" s="16"/>
      <c r="C86" s="12"/>
      <c r="D86" s="12"/>
      <c r="E86" s="6"/>
      <c r="F86" s="6"/>
      <c r="G86" s="6"/>
    </row>
    <row r="87" spans="1:7" x14ac:dyDescent="0.4">
      <c r="A87" s="20" t="e">
        <f>IF(#REF!,#REF!,0)</f>
        <v>#REF!</v>
      </c>
      <c r="B87" s="16"/>
      <c r="C87" s="12"/>
      <c r="D87" s="12"/>
      <c r="E87" s="6"/>
      <c r="F87" s="6"/>
      <c r="G87" s="6"/>
    </row>
  </sheetData>
  <autoFilter ref="A2:A87" xr:uid="{00000000-0009-0000-0000-000006000000}">
    <filterColumn colId="0">
      <customFilters>
        <customFilter operator="notEqual" val=" "/>
      </customFilters>
    </filterColumn>
  </autoFilter>
  <mergeCells count="1">
    <mergeCell ref="B2:G2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55" fitToHeight="0" orientation="portrait" r:id="rId1"/>
  <headerFooter>
    <oddFooter>&amp;C&amp;P z &amp;N</oddFooter>
  </headerFooter>
  <rowBreaks count="2" manualBreakCount="2">
    <brk id="71" min="1" max="6" man="1"/>
    <brk id="87" min="1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K F n x V g p l e J y k A A A A 9 w A A A B I A H A B D b 2 5 m a W c v U G F j a 2 F n Z S 5 4 b W w g o h g A K K A U A A A A A A A A A A A A A A A A A A A A A A A A A A A A h Y + 9 D o I w G E V f h X S n f y y E f N S B V R I T E 2 P c m l K h E Y q h x f J u D j 6 S r y B G U T f H e + 4 Z 7 r 1 f b 7 C a u j a 6 6 M G Z 3 u a I Y Y o i b V V f G V v n a P T H O E U r A R u p T r L W 0 S x b l 0 2 u y l H j / T k j J I S A Q 4 L 7 o S a c U k b 2 5 X q r G t 1 J 9 J H N f z k 2 1 n l p l U Y C d q 8 x g m N G E 8 x Y y j E F s l A o j f 0 a f B 7 8 b H 8 g F G P r x 0 E L 5 e L i A G S J Q N 4 n x A N Q S w M E F A A C A A g A K F n x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h Z 8 V Y o i k e 4 D g A A A B E A A A A T A B w A R m 9 y b X V s Y X M v U 2 V j d G l v b j E u b S C i G A A o o B Q A A A A A A A A A A A A A A A A A A A A A A A A A A A A r T k 0 u y c z P U w i G 0 I b W A F B L A Q I t A B Q A A g A I A C h Z 8 V Y K Z X i c p A A A A P c A A A A S A A A A A A A A A A A A A A A A A A A A A A B D b 2 5 m a W c v U G F j a 2 F n Z S 5 4 b W x Q S w E C L Q A U A A I A C A A o W f F W D 8 r p q 6 Q A A A D p A A A A E w A A A A A A A A A A A A A A A A D w A A A A W 0 N v b n R l b n R f V H l w Z X N d L n h t b F B L A Q I t A B Q A A g A I A C h Z 8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a B L A n 5 0 N Q T Y I Q 6 4 6 U q P D h A A A A A A I A A A A A A B B m A A A A A Q A A I A A A A O V t o N + t t l 4 i B N x U l S M / A J N N + A 9 J e f 1 b G R D 2 j m l G e a T E A A A A A A 6 A A A A A A g A A I A A A A E q E T 0 x M x G 2 8 h p 5 H p m j 9 F M q k w s Z y Q N 8 O t x m c N / B Q N / + z U A A A A N z K p 8 2 i v / j 1 F 7 6 Y A B F k L p x N X S v x b b K H M q c z A w u 0 R D n x W V / s r I T D r S T x E N E r W i U M U / / z Z W N c p 1 K 9 8 M P o A m z r G T x Q O A Y t V w k 4 8 K V w m F T 5 p O A D Q A A A A N G g g O s T Y J E z J E v E E x n c l 2 M Q L 3 H m m 9 S O M J E 8 L + L D u G q t a i I / 0 J I c s p w v R v R Y H P h R 1 Y I W T J 5 i c f P 3 r 9 f C q d f 0 o K g = < / D a t a M a s h u p > 
</file>

<file path=customXml/itemProps1.xml><?xml version="1.0" encoding="utf-8"?>
<ds:datastoreItem xmlns:ds="http://schemas.openxmlformats.org/officeDocument/2006/customXml" ds:itemID="{B8E6D767-9EAA-4C4E-B8A8-8E2640BBC49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6</vt:i4>
      </vt:variant>
    </vt:vector>
  </HeadingPairs>
  <TitlesOfParts>
    <vt:vector size="13" baseType="lpstr">
      <vt:lpstr>Souhrn</vt:lpstr>
      <vt:lpstr>Kotelna Ke Karlovu 3</vt:lpstr>
      <vt:lpstr>ZTI</vt:lpstr>
      <vt:lpstr>Plynovod</vt:lpstr>
      <vt:lpstr>Stavební práce</vt:lpstr>
      <vt:lpstr>MaR </vt:lpstr>
      <vt:lpstr>Ostatní</vt:lpstr>
      <vt:lpstr>'Kotelna Ke Karlovu 3'!Oblast_tisku</vt:lpstr>
      <vt:lpstr>'MaR '!Oblast_tisku</vt:lpstr>
      <vt:lpstr>Ostatní!Oblast_tisku</vt:lpstr>
      <vt:lpstr>Plynovod!Oblast_tisku</vt:lpstr>
      <vt:lpstr>'Stavební práce'!Oblast_tisku</vt:lpstr>
      <vt:lpstr>ZTI!Oblast_tisku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Etapa I - Kotelna Ke Karlovu 3</dc:subject>
  <dc:creator/>
  <cp:lastModifiedBy/>
  <dcterms:created xsi:type="dcterms:W3CDTF">2006-09-16T00:00:00Z</dcterms:created>
  <dcterms:modified xsi:type="dcterms:W3CDTF">2023-07-17T09:11:19Z</dcterms:modified>
</cp:coreProperties>
</file>